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fileSharing userName="Intangible Heritage" algorithmName="SHA-512" hashValue="lZe7D+XredJ6JDquACmt64aeW78W1VlDScqL4KJGQmQgZrsX6wmr0s3E/Dr0rpLGrFrm26NbbVXRRhQM+cAs6w==" saltValue="b4KuSaBkV+3tjx0oGjJ2pw==" spinCount="100000"/>
  <workbookPr hidePivotFieldList="1" defaultThemeVersion="166925"/>
  <mc:AlternateContent xmlns:mc="http://schemas.openxmlformats.org/markup-compatibility/2006">
    <mc:Choice Requires="x15">
      <x15ac:absPath xmlns:x15ac="http://schemas.microsoft.com/office/spreadsheetml/2010/11/ac" url="C:\Users\Intangible Heritage\Desktop\ΦΙΛΟΚΑΛΙΑ\6.3.3 Εργαστήριο Ψηφιοποίησης ΥΠΚ-ΑΠΚ\"/>
    </mc:Choice>
  </mc:AlternateContent>
  <xr:revisionPtr revIDLastSave="0" documentId="8_{D63E7E98-E35A-4371-948E-B7F4A047B0EE}" xr6:coauthVersionLast="47" xr6:coauthVersionMax="47" xr10:uidLastSave="{00000000-0000-0000-0000-000000000000}"/>
  <bookViews>
    <workbookView xWindow="-120" yWindow="-120" windowWidth="29040" windowHeight="15840" firstSheet="7" activeTab="11" xr2:uid="{8067F78C-8192-4780-AF24-A6507099A560}"/>
  </bookViews>
  <sheets>
    <sheet name="Κατηγορίες Δρώμενων" sheetId="1" r:id="rId1"/>
    <sheet name="Ιερά Μυστήρια" sheetId="12" r:id="rId2"/>
    <sheet name="Ιερές Ακολουθίες" sheetId="4" r:id="rId3"/>
    <sheet name="Πανήγυρεις" sheetId="7" r:id="rId4"/>
    <sheet name="Λιτανείες" sheetId="6" r:id="rId5"/>
    <sheet name="Προσκυνηματικά Έθιμα" sheetId="5" r:id="rId6"/>
    <sheet name="Άλλα δρώμενα" sheetId="10" r:id="rId7"/>
    <sheet name="Θεματική Ταξινόμηση" sheetId="2" r:id="rId8"/>
    <sheet name="Ημερολογιακή Ταξινόμηση" sheetId="3" r:id="rId9"/>
    <sheet name="Βαθμονόμηση" sheetId="13" r:id="rId10"/>
    <sheet name="Ντοκιμαντέρ" sheetId="16" r:id="rId11"/>
    <sheet name="Πρακτικά Αποτυπώσεων" sheetId="11" r:id="rId12"/>
    <sheet name="Υπάρχον ψηφιοπ. υλικό" sheetId="14" r:id="rId13"/>
    <sheet name="εκκρεμότητες παραδοτέων"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86" i="13" l="1"/>
  <c r="O137" i="13" s="1"/>
  <c r="O83" i="13"/>
  <c r="O77" i="13"/>
  <c r="N77" i="13"/>
  <c r="O5" i="13" s="1"/>
  <c r="F14" i="1"/>
  <c r="M14" i="1" s="1"/>
  <c r="P16" i="1"/>
  <c r="P14" i="1"/>
  <c r="K14" i="1"/>
  <c r="M16" i="1"/>
  <c r="P21" i="1"/>
  <c r="P20" i="1"/>
  <c r="B128" i="13"/>
  <c r="B5" i="13"/>
  <c r="H95" i="5"/>
  <c r="H93" i="5"/>
  <c r="H36" i="10"/>
  <c r="L110" i="13"/>
  <c r="H166" i="7"/>
  <c r="E70" i="6"/>
  <c r="D70" i="6"/>
  <c r="C70" i="6"/>
  <c r="E68" i="6"/>
  <c r="D68" i="6"/>
  <c r="C68" i="6"/>
  <c r="E66" i="6"/>
  <c r="D66" i="6"/>
  <c r="C66" i="6"/>
  <c r="E64" i="6"/>
  <c r="D64" i="6"/>
  <c r="C64" i="6"/>
  <c r="E62" i="6"/>
  <c r="D62" i="6"/>
  <c r="C62" i="6"/>
  <c r="E60" i="6"/>
  <c r="D60" i="6"/>
  <c r="C60" i="6"/>
  <c r="E58" i="6"/>
  <c r="D58" i="6"/>
  <c r="C58" i="6"/>
  <c r="E72" i="6"/>
  <c r="D72" i="6"/>
  <c r="C72" i="6"/>
  <c r="E56" i="6"/>
  <c r="D56" i="6"/>
  <c r="C56" i="6"/>
  <c r="E54" i="6"/>
  <c r="D54" i="6"/>
  <c r="C54" i="6"/>
  <c r="G101" i="5"/>
  <c r="G42" i="10"/>
  <c r="H48" i="10" s="1"/>
  <c r="G103" i="5"/>
  <c r="G178" i="7"/>
  <c r="H172" i="7" s="1"/>
  <c r="G419" i="4"/>
  <c r="G391" i="4"/>
  <c r="G393" i="4"/>
  <c r="G395" i="4"/>
  <c r="G397" i="4"/>
  <c r="G399" i="4"/>
  <c r="G401" i="4"/>
  <c r="G403" i="4"/>
  <c r="G405" i="4"/>
  <c r="G407" i="4"/>
  <c r="G409" i="4"/>
  <c r="G411" i="4"/>
  <c r="G413" i="4"/>
  <c r="G415" i="4"/>
  <c r="G417" i="4"/>
  <c r="G421" i="4"/>
  <c r="G385" i="4"/>
  <c r="G387" i="4"/>
  <c r="G389" i="4"/>
  <c r="G383" i="4"/>
  <c r="G106" i="12"/>
  <c r="H94" i="12"/>
  <c r="G98" i="12"/>
  <c r="G94" i="12"/>
  <c r="H168" i="7"/>
  <c r="H170" i="7"/>
  <c r="H174" i="7"/>
  <c r="H176" i="7"/>
  <c r="H182" i="7"/>
  <c r="H184" i="7"/>
  <c r="H186" i="7"/>
  <c r="H188" i="7"/>
  <c r="H190" i="7"/>
  <c r="E190" i="7"/>
  <c r="C190" i="7"/>
  <c r="E188" i="7"/>
  <c r="E186" i="7"/>
  <c r="E182" i="7"/>
  <c r="D190" i="7"/>
  <c r="D188" i="7"/>
  <c r="D186" i="7"/>
  <c r="D182" i="7"/>
  <c r="D176" i="7"/>
  <c r="C188" i="7"/>
  <c r="G188" i="7" s="1"/>
  <c r="C186" i="7"/>
  <c r="C184" i="7"/>
  <c r="C166" i="7"/>
  <c r="G99" i="5"/>
  <c r="G100" i="12"/>
  <c r="G96" i="12"/>
  <c r="E184" i="7"/>
  <c r="E180" i="7"/>
  <c r="E178" i="7"/>
  <c r="E176" i="7"/>
  <c r="E174" i="7"/>
  <c r="E172" i="7"/>
  <c r="E170" i="7"/>
  <c r="E168" i="7"/>
  <c r="E166" i="7"/>
  <c r="D184" i="7"/>
  <c r="D180" i="7"/>
  <c r="D178" i="7"/>
  <c r="D174" i="7"/>
  <c r="D172" i="7"/>
  <c r="D170" i="7"/>
  <c r="D168" i="7"/>
  <c r="D166" i="7"/>
  <c r="G166" i="7" s="1"/>
  <c r="C182" i="7"/>
  <c r="C180" i="7"/>
  <c r="C178" i="7"/>
  <c r="C176" i="7"/>
  <c r="C174" i="7"/>
  <c r="C172" i="7"/>
  <c r="C170" i="7"/>
  <c r="C168" i="7"/>
  <c r="G168" i="7" s="1"/>
  <c r="E119" i="5"/>
  <c r="E117" i="5"/>
  <c r="E115" i="5"/>
  <c r="E113" i="5"/>
  <c r="E111" i="5"/>
  <c r="E109" i="5"/>
  <c r="E107" i="5"/>
  <c r="E105" i="5"/>
  <c r="E103" i="5"/>
  <c r="E101" i="5"/>
  <c r="E99" i="5"/>
  <c r="E97" i="5"/>
  <c r="E95" i="5"/>
  <c r="D97" i="5"/>
  <c r="D93" i="5"/>
  <c r="E93" i="5"/>
  <c r="D119" i="5"/>
  <c r="D117" i="5"/>
  <c r="D115" i="5"/>
  <c r="D113" i="5"/>
  <c r="D111" i="5"/>
  <c r="D109" i="5"/>
  <c r="D107" i="5"/>
  <c r="D105" i="5"/>
  <c r="D103" i="5"/>
  <c r="D101" i="5"/>
  <c r="D99" i="5"/>
  <c r="D95" i="5"/>
  <c r="C119" i="5"/>
  <c r="C117" i="5"/>
  <c r="C115" i="5"/>
  <c r="C113" i="5"/>
  <c r="C111" i="5"/>
  <c r="C109" i="5"/>
  <c r="C107" i="5"/>
  <c r="C105" i="5"/>
  <c r="C103" i="5"/>
  <c r="C101" i="5"/>
  <c r="C99" i="5"/>
  <c r="C97" i="5"/>
  <c r="C95" i="5"/>
  <c r="C93" i="5"/>
  <c r="P22" i="1"/>
  <c r="K22" i="1"/>
  <c r="K16" i="1"/>
  <c r="K18" i="1"/>
  <c r="K20" i="1"/>
  <c r="K24" i="1"/>
  <c r="B14" i="1"/>
  <c r="C14" i="1"/>
  <c r="D24" i="1"/>
  <c r="C24" i="1"/>
  <c r="B24" i="1"/>
  <c r="D22" i="1"/>
  <c r="D20" i="1"/>
  <c r="D18" i="1"/>
  <c r="D16" i="1"/>
  <c r="D14" i="1"/>
  <c r="C22" i="1"/>
  <c r="C20" i="1"/>
  <c r="C18" i="1"/>
  <c r="C16" i="1"/>
  <c r="B22" i="1"/>
  <c r="B20" i="1"/>
  <c r="B18" i="1"/>
  <c r="B16" i="1"/>
  <c r="B8" i="1"/>
  <c r="H38" i="10"/>
  <c r="H40" i="10"/>
  <c r="H44" i="10"/>
  <c r="H46" i="10"/>
  <c r="G40" i="10"/>
  <c r="G38" i="10"/>
  <c r="G54" i="10"/>
  <c r="G44" i="10"/>
  <c r="G46" i="10"/>
  <c r="G48" i="10"/>
  <c r="G50" i="10"/>
  <c r="G52" i="10"/>
  <c r="G36" i="10"/>
  <c r="E54" i="10"/>
  <c r="E52" i="10"/>
  <c r="E50" i="10"/>
  <c r="E48" i="10"/>
  <c r="E46" i="10"/>
  <c r="E44" i="10"/>
  <c r="E42" i="10"/>
  <c r="E40" i="10"/>
  <c r="E38" i="10"/>
  <c r="E36" i="10"/>
  <c r="D54" i="10"/>
  <c r="D52" i="10"/>
  <c r="D50" i="10"/>
  <c r="D48" i="10"/>
  <c r="D46" i="10"/>
  <c r="D44" i="10"/>
  <c r="D42" i="10"/>
  <c r="D40" i="10"/>
  <c r="D38" i="10"/>
  <c r="D36" i="10"/>
  <c r="C36" i="10"/>
  <c r="C54" i="10"/>
  <c r="C52" i="10"/>
  <c r="C50" i="10"/>
  <c r="C48" i="10"/>
  <c r="C46" i="10"/>
  <c r="C44" i="10"/>
  <c r="C42" i="10"/>
  <c r="C40" i="10"/>
  <c r="C38" i="10"/>
  <c r="C383" i="4"/>
  <c r="E124" i="12"/>
  <c r="E122" i="12"/>
  <c r="E120" i="12"/>
  <c r="E118" i="12"/>
  <c r="E116" i="12"/>
  <c r="G116" i="12" s="1"/>
  <c r="E114" i="12"/>
  <c r="E112" i="12"/>
  <c r="E110" i="12"/>
  <c r="E108" i="12"/>
  <c r="E106" i="12"/>
  <c r="E104" i="12"/>
  <c r="D124" i="12"/>
  <c r="D122" i="12"/>
  <c r="D120" i="12"/>
  <c r="D118" i="12"/>
  <c r="D116" i="12"/>
  <c r="D114" i="12"/>
  <c r="D112" i="12"/>
  <c r="D110" i="12"/>
  <c r="D108" i="12"/>
  <c r="D106" i="12"/>
  <c r="D104" i="12"/>
  <c r="C104" i="12"/>
  <c r="D102" i="12"/>
  <c r="E102" i="12"/>
  <c r="C102" i="12"/>
  <c r="E100" i="12"/>
  <c r="D100" i="12"/>
  <c r="C100" i="12"/>
  <c r="E98" i="12"/>
  <c r="D98" i="12"/>
  <c r="C124" i="12"/>
  <c r="C122" i="12"/>
  <c r="C120" i="12"/>
  <c r="C118" i="12"/>
  <c r="C116" i="12"/>
  <c r="C114" i="12"/>
  <c r="C112" i="12"/>
  <c r="C106" i="12"/>
  <c r="C110" i="12"/>
  <c r="C108" i="12"/>
  <c r="G108" i="12" s="1"/>
  <c r="C98" i="12"/>
  <c r="E96" i="12"/>
  <c r="D96" i="12"/>
  <c r="C96" i="12"/>
  <c r="D94" i="12"/>
  <c r="E94" i="12"/>
  <c r="C94" i="12"/>
  <c r="E421" i="4"/>
  <c r="D421" i="4"/>
  <c r="D419" i="4"/>
  <c r="E419" i="4"/>
  <c r="D417" i="4"/>
  <c r="E417" i="4"/>
  <c r="D415" i="4"/>
  <c r="E415" i="4"/>
  <c r="D413" i="4"/>
  <c r="E413" i="4"/>
  <c r="D411" i="4"/>
  <c r="E411" i="4"/>
  <c r="D409" i="4"/>
  <c r="E409" i="4"/>
  <c r="D407" i="4"/>
  <c r="E407" i="4"/>
  <c r="E405" i="4"/>
  <c r="D405" i="4"/>
  <c r="D403" i="4"/>
  <c r="E403" i="4"/>
  <c r="D401" i="4"/>
  <c r="E401" i="4"/>
  <c r="D399" i="4"/>
  <c r="E399" i="4"/>
  <c r="E397" i="4"/>
  <c r="D397" i="4"/>
  <c r="D395" i="4"/>
  <c r="E395" i="4"/>
  <c r="D393" i="4"/>
  <c r="E393" i="4"/>
  <c r="C421" i="4"/>
  <c r="C419" i="4"/>
  <c r="C417" i="4"/>
  <c r="C415" i="4"/>
  <c r="C413" i="4"/>
  <c r="C411" i="4"/>
  <c r="C409" i="4"/>
  <c r="C407" i="4"/>
  <c r="C405" i="4"/>
  <c r="C403" i="4"/>
  <c r="C401" i="4"/>
  <c r="C395" i="4"/>
  <c r="C399" i="4"/>
  <c r="C397" i="4"/>
  <c r="C393" i="4"/>
  <c r="D391" i="4"/>
  <c r="E391" i="4"/>
  <c r="C391" i="4"/>
  <c r="D389" i="4"/>
  <c r="E389" i="4"/>
  <c r="C389" i="4"/>
  <c r="D387" i="4"/>
  <c r="E387" i="4"/>
  <c r="C387" i="4"/>
  <c r="C385" i="4"/>
  <c r="E385" i="4"/>
  <c r="D385" i="4"/>
  <c r="D383" i="4"/>
  <c r="E383" i="4"/>
  <c r="B14" i="13"/>
  <c r="C71" i="13"/>
  <c r="D71" i="13"/>
  <c r="E71" i="13"/>
  <c r="F71" i="13"/>
  <c r="G71" i="13"/>
  <c r="H71" i="13"/>
  <c r="I71" i="13"/>
  <c r="J71" i="13"/>
  <c r="K71" i="13"/>
  <c r="L71" i="13"/>
  <c r="M71" i="13"/>
  <c r="B71" i="13"/>
  <c r="C137" i="13"/>
  <c r="D137" i="13"/>
  <c r="E137" i="13"/>
  <c r="F137" i="13"/>
  <c r="G137" i="13"/>
  <c r="H137" i="13"/>
  <c r="I137" i="13"/>
  <c r="J137" i="13"/>
  <c r="K137" i="13"/>
  <c r="L137" i="13"/>
  <c r="M137" i="13"/>
  <c r="B137" i="13"/>
  <c r="C134" i="13"/>
  <c r="D134" i="13"/>
  <c r="E134" i="13"/>
  <c r="F134" i="13"/>
  <c r="G134" i="13"/>
  <c r="H134" i="13"/>
  <c r="I134" i="13"/>
  <c r="J134" i="13"/>
  <c r="K134" i="13"/>
  <c r="L134" i="13"/>
  <c r="M134" i="13"/>
  <c r="B134" i="13"/>
  <c r="C131" i="13"/>
  <c r="D131" i="13"/>
  <c r="E131" i="13"/>
  <c r="F131" i="13"/>
  <c r="G131" i="13"/>
  <c r="H131" i="13"/>
  <c r="I131" i="13"/>
  <c r="J131" i="13"/>
  <c r="K131" i="13"/>
  <c r="L131" i="13"/>
  <c r="M131" i="13"/>
  <c r="B131" i="13"/>
  <c r="C128" i="13"/>
  <c r="D128" i="13"/>
  <c r="E128" i="13"/>
  <c r="F128" i="13"/>
  <c r="G128" i="13"/>
  <c r="H128" i="13"/>
  <c r="I128" i="13"/>
  <c r="J128" i="13"/>
  <c r="K128" i="13"/>
  <c r="L128" i="13"/>
  <c r="M128" i="13"/>
  <c r="C125" i="13"/>
  <c r="D125" i="13"/>
  <c r="E125" i="13"/>
  <c r="F125" i="13"/>
  <c r="G125" i="13"/>
  <c r="H125" i="13"/>
  <c r="I125" i="13"/>
  <c r="J125" i="13"/>
  <c r="K125" i="13"/>
  <c r="L125" i="13"/>
  <c r="M125" i="13"/>
  <c r="B125" i="13"/>
  <c r="C122" i="13"/>
  <c r="D122" i="13"/>
  <c r="E122" i="13"/>
  <c r="F122" i="13"/>
  <c r="G122" i="13"/>
  <c r="H122" i="13"/>
  <c r="I122" i="13"/>
  <c r="J122" i="13"/>
  <c r="K122" i="13"/>
  <c r="L122" i="13"/>
  <c r="M122" i="13"/>
  <c r="B122" i="13"/>
  <c r="C119" i="13"/>
  <c r="D119" i="13"/>
  <c r="E119" i="13"/>
  <c r="F119" i="13"/>
  <c r="G119" i="13"/>
  <c r="H119" i="13"/>
  <c r="I119" i="13"/>
  <c r="J119" i="13"/>
  <c r="K119" i="13"/>
  <c r="L119" i="13"/>
  <c r="M119" i="13"/>
  <c r="B119" i="13"/>
  <c r="C116" i="13"/>
  <c r="D116" i="13"/>
  <c r="E116" i="13"/>
  <c r="F116" i="13"/>
  <c r="G116" i="13"/>
  <c r="H116" i="13"/>
  <c r="I116" i="13"/>
  <c r="J116" i="13"/>
  <c r="K116" i="13"/>
  <c r="L116" i="13"/>
  <c r="M116" i="13"/>
  <c r="B116" i="13"/>
  <c r="C110" i="13"/>
  <c r="D110" i="13"/>
  <c r="E110" i="13"/>
  <c r="F110" i="13"/>
  <c r="G110" i="13"/>
  <c r="H110" i="13"/>
  <c r="I110" i="13"/>
  <c r="J110" i="13"/>
  <c r="K110" i="13"/>
  <c r="M110" i="13"/>
  <c r="B110" i="13"/>
  <c r="C107" i="13"/>
  <c r="D107" i="13"/>
  <c r="E107" i="13"/>
  <c r="F107" i="13"/>
  <c r="G107" i="13"/>
  <c r="H107" i="13"/>
  <c r="I107" i="13"/>
  <c r="J107" i="13"/>
  <c r="K107" i="13"/>
  <c r="L107" i="13"/>
  <c r="M107" i="13"/>
  <c r="B107" i="13"/>
  <c r="C104" i="13"/>
  <c r="D104" i="13"/>
  <c r="E104" i="13"/>
  <c r="F104" i="13"/>
  <c r="G104" i="13"/>
  <c r="H104" i="13"/>
  <c r="I104" i="13"/>
  <c r="J104" i="13"/>
  <c r="K104" i="13"/>
  <c r="L104" i="13"/>
  <c r="M104" i="13"/>
  <c r="B104" i="13"/>
  <c r="C77" i="13"/>
  <c r="D77" i="13"/>
  <c r="E77" i="13"/>
  <c r="F77" i="13"/>
  <c r="G77" i="13"/>
  <c r="H77" i="13"/>
  <c r="I77" i="13"/>
  <c r="J77" i="13"/>
  <c r="K77" i="13"/>
  <c r="L77" i="13"/>
  <c r="M77" i="13"/>
  <c r="B77" i="13"/>
  <c r="C65" i="13"/>
  <c r="D65" i="13"/>
  <c r="E65" i="13"/>
  <c r="F65" i="13"/>
  <c r="G65" i="13"/>
  <c r="H65" i="13"/>
  <c r="I65" i="13"/>
  <c r="J65" i="13"/>
  <c r="K65" i="13"/>
  <c r="L65" i="13"/>
  <c r="M65" i="13"/>
  <c r="B65" i="13"/>
  <c r="C62" i="13"/>
  <c r="D62" i="13"/>
  <c r="E62" i="13"/>
  <c r="F62" i="13"/>
  <c r="G62" i="13"/>
  <c r="H62" i="13"/>
  <c r="I62" i="13"/>
  <c r="J62" i="13"/>
  <c r="K62" i="13"/>
  <c r="L62" i="13"/>
  <c r="M62" i="13"/>
  <c r="B62" i="13"/>
  <c r="C59" i="13"/>
  <c r="D59" i="13"/>
  <c r="E59" i="13"/>
  <c r="F59" i="13"/>
  <c r="G59" i="13"/>
  <c r="H59" i="13"/>
  <c r="I59" i="13"/>
  <c r="J59" i="13"/>
  <c r="K59" i="13"/>
  <c r="L59" i="13"/>
  <c r="M59" i="13"/>
  <c r="B59" i="13"/>
  <c r="C56" i="13"/>
  <c r="D56" i="13"/>
  <c r="E56" i="13"/>
  <c r="F56" i="13"/>
  <c r="G56" i="13"/>
  <c r="H56" i="13"/>
  <c r="I56" i="13"/>
  <c r="J56" i="13"/>
  <c r="K56" i="13"/>
  <c r="L56" i="13"/>
  <c r="M56" i="13"/>
  <c r="B56" i="13"/>
  <c r="C53" i="13"/>
  <c r="D53" i="13"/>
  <c r="E53" i="13"/>
  <c r="F53" i="13"/>
  <c r="G53" i="13"/>
  <c r="H53" i="13"/>
  <c r="I53" i="13"/>
  <c r="J53" i="13"/>
  <c r="K53" i="13"/>
  <c r="L53" i="13"/>
  <c r="M53" i="13"/>
  <c r="B53" i="13"/>
  <c r="C50" i="13"/>
  <c r="D50" i="13"/>
  <c r="E50" i="13"/>
  <c r="F50" i="13"/>
  <c r="G50" i="13"/>
  <c r="H50" i="13"/>
  <c r="I50" i="13"/>
  <c r="J50" i="13"/>
  <c r="K50" i="13"/>
  <c r="L50" i="13"/>
  <c r="M50" i="13"/>
  <c r="B50" i="13"/>
  <c r="C47" i="13"/>
  <c r="D47" i="13"/>
  <c r="E47" i="13"/>
  <c r="F47" i="13"/>
  <c r="G47" i="13"/>
  <c r="H47" i="13"/>
  <c r="I47" i="13"/>
  <c r="J47" i="13"/>
  <c r="K47" i="13"/>
  <c r="L47" i="13"/>
  <c r="M47" i="13"/>
  <c r="B47" i="13"/>
  <c r="C41" i="13"/>
  <c r="D41" i="13"/>
  <c r="E41" i="13"/>
  <c r="F41" i="13"/>
  <c r="G41" i="13"/>
  <c r="H41" i="13"/>
  <c r="I41" i="13"/>
  <c r="J41" i="13"/>
  <c r="K41" i="13"/>
  <c r="L41" i="13"/>
  <c r="M41" i="13"/>
  <c r="B41" i="13"/>
  <c r="C38" i="13"/>
  <c r="D38" i="13"/>
  <c r="E38" i="13"/>
  <c r="F38" i="13"/>
  <c r="G38" i="13"/>
  <c r="H38" i="13"/>
  <c r="I38" i="13"/>
  <c r="J38" i="13"/>
  <c r="K38" i="13"/>
  <c r="L38" i="13"/>
  <c r="M38" i="13"/>
  <c r="B38" i="13"/>
  <c r="C35" i="13"/>
  <c r="D35" i="13"/>
  <c r="E35" i="13"/>
  <c r="F35" i="13"/>
  <c r="G35" i="13"/>
  <c r="H35" i="13"/>
  <c r="I35" i="13"/>
  <c r="J35" i="13"/>
  <c r="K35" i="13"/>
  <c r="L35" i="13"/>
  <c r="M35" i="13"/>
  <c r="B35" i="13"/>
  <c r="C32" i="13"/>
  <c r="D32" i="13"/>
  <c r="E32" i="13"/>
  <c r="F32" i="13"/>
  <c r="G32" i="13"/>
  <c r="H32" i="13"/>
  <c r="I32" i="13"/>
  <c r="J32" i="13"/>
  <c r="K32" i="13"/>
  <c r="L32" i="13"/>
  <c r="M32" i="13"/>
  <c r="B32" i="13"/>
  <c r="C14" i="13"/>
  <c r="D14" i="13"/>
  <c r="E14" i="13"/>
  <c r="F14" i="13"/>
  <c r="G14" i="13"/>
  <c r="H14" i="13"/>
  <c r="I14" i="13"/>
  <c r="J14" i="13"/>
  <c r="K14" i="13"/>
  <c r="L14" i="13"/>
  <c r="M14" i="13"/>
  <c r="B8" i="13"/>
  <c r="B11" i="13"/>
  <c r="C113" i="13"/>
  <c r="D113" i="13"/>
  <c r="E113" i="13"/>
  <c r="F113" i="13"/>
  <c r="G113" i="13"/>
  <c r="H113" i="13"/>
  <c r="I113" i="13"/>
  <c r="J113" i="13"/>
  <c r="K113" i="13"/>
  <c r="L113" i="13"/>
  <c r="M113" i="13"/>
  <c r="B113" i="13"/>
  <c r="C101" i="13"/>
  <c r="D101" i="13"/>
  <c r="E101" i="13"/>
  <c r="F101" i="13"/>
  <c r="G101" i="13"/>
  <c r="H101" i="13"/>
  <c r="I101" i="13"/>
  <c r="J101" i="13"/>
  <c r="K101" i="13"/>
  <c r="L101" i="13"/>
  <c r="M101" i="13"/>
  <c r="B101" i="13"/>
  <c r="C98" i="13"/>
  <c r="D98" i="13"/>
  <c r="E98" i="13"/>
  <c r="F98" i="13"/>
  <c r="G98" i="13"/>
  <c r="H98" i="13"/>
  <c r="I98" i="13"/>
  <c r="J98" i="13"/>
  <c r="K98" i="13"/>
  <c r="L98" i="13"/>
  <c r="M98" i="13"/>
  <c r="B98" i="13"/>
  <c r="K95" i="13"/>
  <c r="C95" i="13"/>
  <c r="D95" i="13"/>
  <c r="E95" i="13"/>
  <c r="F95" i="13"/>
  <c r="G95" i="13"/>
  <c r="H95" i="13"/>
  <c r="I95" i="13"/>
  <c r="J95" i="13"/>
  <c r="L95" i="13"/>
  <c r="M95" i="13"/>
  <c r="B95" i="13"/>
  <c r="C74" i="13"/>
  <c r="D74" i="13"/>
  <c r="E74" i="13"/>
  <c r="F74" i="13"/>
  <c r="G74" i="13"/>
  <c r="H74" i="13"/>
  <c r="I74" i="13"/>
  <c r="J74" i="13"/>
  <c r="K74" i="13"/>
  <c r="L74" i="13"/>
  <c r="M74" i="13"/>
  <c r="B74" i="13"/>
  <c r="C44" i="13"/>
  <c r="D44" i="13"/>
  <c r="E44" i="13"/>
  <c r="F44" i="13"/>
  <c r="G44" i="13"/>
  <c r="H44" i="13"/>
  <c r="I44" i="13"/>
  <c r="J44" i="13"/>
  <c r="K44" i="13"/>
  <c r="L44" i="13"/>
  <c r="M44" i="13"/>
  <c r="B44" i="13"/>
  <c r="C26" i="13"/>
  <c r="D26" i="13"/>
  <c r="E26" i="13"/>
  <c r="F26" i="13"/>
  <c r="G26" i="13"/>
  <c r="H26" i="13"/>
  <c r="I26" i="13"/>
  <c r="J26" i="13"/>
  <c r="K26" i="13"/>
  <c r="L26" i="13"/>
  <c r="M26" i="13"/>
  <c r="B26" i="13"/>
  <c r="E80" i="13"/>
  <c r="C80" i="13"/>
  <c r="D80" i="13"/>
  <c r="F80" i="13"/>
  <c r="G80" i="13"/>
  <c r="H80" i="13"/>
  <c r="I80" i="13"/>
  <c r="J80" i="13"/>
  <c r="K80" i="13"/>
  <c r="L80" i="13"/>
  <c r="M80" i="13"/>
  <c r="B80" i="13"/>
  <c r="C83" i="13"/>
  <c r="D83" i="13"/>
  <c r="E83" i="13"/>
  <c r="F83" i="13"/>
  <c r="G83" i="13"/>
  <c r="H83" i="13"/>
  <c r="I83" i="13"/>
  <c r="J83" i="13"/>
  <c r="K83" i="13"/>
  <c r="L83" i="13"/>
  <c r="M83" i="13"/>
  <c r="B83" i="13"/>
  <c r="C86" i="13"/>
  <c r="D86" i="13"/>
  <c r="E86" i="13"/>
  <c r="F86" i="13"/>
  <c r="G86" i="13"/>
  <c r="H86" i="13"/>
  <c r="I86" i="13"/>
  <c r="J86" i="13"/>
  <c r="K86" i="13"/>
  <c r="L86" i="13"/>
  <c r="M86" i="13"/>
  <c r="B86" i="13"/>
  <c r="C89" i="13"/>
  <c r="D89" i="13"/>
  <c r="E89" i="13"/>
  <c r="F89" i="13"/>
  <c r="G89" i="13"/>
  <c r="H89" i="13"/>
  <c r="I89" i="13"/>
  <c r="J89" i="13"/>
  <c r="K89" i="13"/>
  <c r="L89" i="13"/>
  <c r="M89" i="13"/>
  <c r="B89" i="13"/>
  <c r="C92" i="13"/>
  <c r="D92" i="13"/>
  <c r="E92" i="13"/>
  <c r="F92" i="13"/>
  <c r="G92" i="13"/>
  <c r="H92" i="13"/>
  <c r="I92" i="13"/>
  <c r="J92" i="13"/>
  <c r="K92" i="13"/>
  <c r="L92" i="13"/>
  <c r="M92" i="13"/>
  <c r="B92" i="13"/>
  <c r="M68" i="13"/>
  <c r="C68" i="13"/>
  <c r="D68" i="13"/>
  <c r="E68" i="13"/>
  <c r="F68" i="13"/>
  <c r="G68" i="13"/>
  <c r="H68" i="13"/>
  <c r="I68" i="13"/>
  <c r="J68" i="13"/>
  <c r="K68" i="13"/>
  <c r="L68" i="13"/>
  <c r="B68" i="13"/>
  <c r="C23" i="13"/>
  <c r="D23" i="13"/>
  <c r="E23" i="13"/>
  <c r="F23" i="13"/>
  <c r="G23" i="13"/>
  <c r="H23" i="13"/>
  <c r="I23" i="13"/>
  <c r="J23" i="13"/>
  <c r="K23" i="13"/>
  <c r="L23" i="13"/>
  <c r="M23" i="13"/>
  <c r="B23" i="13"/>
  <c r="C20" i="13"/>
  <c r="D20" i="13"/>
  <c r="E20" i="13"/>
  <c r="F20" i="13"/>
  <c r="G20" i="13"/>
  <c r="H20" i="13"/>
  <c r="I20" i="13"/>
  <c r="J20" i="13"/>
  <c r="K20" i="13"/>
  <c r="L20" i="13"/>
  <c r="M20" i="13"/>
  <c r="B20" i="13"/>
  <c r="C17" i="13"/>
  <c r="D17" i="13"/>
  <c r="E17" i="13"/>
  <c r="F17" i="13"/>
  <c r="G17" i="13"/>
  <c r="H17" i="13"/>
  <c r="I17" i="13"/>
  <c r="J17" i="13"/>
  <c r="K17" i="13"/>
  <c r="L17" i="13"/>
  <c r="M17" i="13"/>
  <c r="B17" i="13"/>
  <c r="C29" i="13"/>
  <c r="D29" i="13"/>
  <c r="E29" i="13"/>
  <c r="F29" i="13"/>
  <c r="G29" i="13"/>
  <c r="H29" i="13"/>
  <c r="I29" i="13"/>
  <c r="J29" i="13"/>
  <c r="K29" i="13"/>
  <c r="L29" i="13"/>
  <c r="M29" i="13"/>
  <c r="B29" i="13"/>
  <c r="C11" i="13"/>
  <c r="D11" i="13"/>
  <c r="E11" i="13"/>
  <c r="F11" i="13"/>
  <c r="G11" i="13"/>
  <c r="H11" i="13"/>
  <c r="I11" i="13"/>
  <c r="J11" i="13"/>
  <c r="K11" i="13"/>
  <c r="L11" i="13"/>
  <c r="M11" i="13"/>
  <c r="C8" i="13"/>
  <c r="D8" i="13"/>
  <c r="E8" i="13"/>
  <c r="F8" i="13"/>
  <c r="G8" i="13"/>
  <c r="H8" i="13"/>
  <c r="I8" i="13"/>
  <c r="J8" i="13"/>
  <c r="K8" i="13"/>
  <c r="L8" i="13"/>
  <c r="M8" i="13"/>
  <c r="C5" i="13"/>
  <c r="D5" i="13"/>
  <c r="E5" i="13"/>
  <c r="F5" i="13"/>
  <c r="G5" i="13"/>
  <c r="H5" i="13"/>
  <c r="I5" i="13"/>
  <c r="J5" i="13"/>
  <c r="K5" i="13"/>
  <c r="L5" i="13"/>
  <c r="M5" i="13"/>
  <c r="N16" i="1" l="1"/>
  <c r="N14" i="1"/>
  <c r="N20" i="13"/>
  <c r="N35" i="13"/>
  <c r="N41" i="13"/>
  <c r="N50" i="13"/>
  <c r="N71" i="13"/>
  <c r="N29" i="13"/>
  <c r="N83" i="13"/>
  <c r="N89" i="13"/>
  <c r="N74" i="13"/>
  <c r="N98" i="13"/>
  <c r="N119" i="13"/>
  <c r="N62" i="13"/>
  <c r="N59" i="13"/>
  <c r="N65" i="13"/>
  <c r="N104" i="13"/>
  <c r="N8" i="13"/>
  <c r="N131" i="13"/>
  <c r="N134" i="13"/>
  <c r="N17" i="13"/>
  <c r="N23" i="13"/>
  <c r="N92" i="13"/>
  <c r="N80" i="13"/>
  <c r="N44" i="13"/>
  <c r="N95" i="13"/>
  <c r="N101" i="13"/>
  <c r="N14" i="13"/>
  <c r="N47" i="13"/>
  <c r="N56" i="13"/>
  <c r="N122" i="13"/>
  <c r="N128" i="13"/>
  <c r="N107" i="13"/>
  <c r="N116" i="13"/>
  <c r="N110" i="13"/>
  <c r="N53" i="13"/>
  <c r="N32" i="13"/>
  <c r="N38" i="13"/>
  <c r="N113" i="13"/>
  <c r="N68" i="13"/>
  <c r="N26" i="13"/>
  <c r="N137" i="13"/>
  <c r="N11" i="13"/>
  <c r="N125" i="13"/>
  <c r="G72" i="6"/>
  <c r="G58" i="6"/>
  <c r="G60" i="6"/>
  <c r="G70" i="6"/>
  <c r="G64" i="6"/>
  <c r="G68" i="6"/>
  <c r="G56" i="6"/>
  <c r="G54" i="6"/>
  <c r="G66" i="6"/>
  <c r="G62" i="6"/>
  <c r="H42" i="10"/>
  <c r="H52" i="10"/>
  <c r="H50" i="10"/>
  <c r="H54" i="10"/>
  <c r="H180" i="7"/>
  <c r="H178" i="7"/>
  <c r="H383" i="4"/>
  <c r="G184" i="7"/>
  <c r="G190" i="7"/>
  <c r="G182" i="7"/>
  <c r="G180" i="7"/>
  <c r="G172" i="7"/>
  <c r="G170" i="7"/>
  <c r="G186" i="7"/>
  <c r="G176" i="7"/>
  <c r="G174" i="7"/>
  <c r="G93" i="5"/>
  <c r="G119" i="5"/>
  <c r="G95" i="5"/>
  <c r="P25" i="1"/>
  <c r="F22" i="1"/>
  <c r="M22" i="1" s="1"/>
  <c r="F16" i="1"/>
  <c r="F24" i="1"/>
  <c r="M24" i="1" s="1"/>
  <c r="F18" i="1"/>
  <c r="M18" i="1" s="1"/>
  <c r="G112" i="12"/>
  <c r="G124" i="12"/>
  <c r="G118" i="12"/>
  <c r="G120" i="12"/>
  <c r="G122" i="12"/>
  <c r="G104" i="12"/>
  <c r="G114" i="12"/>
  <c r="H116" i="12"/>
  <c r="G110" i="12"/>
  <c r="G102" i="12"/>
  <c r="N5" i="13"/>
  <c r="O14" i="13" l="1"/>
  <c r="O38" i="13"/>
  <c r="O86" i="13"/>
  <c r="O110" i="13"/>
  <c r="O89" i="13"/>
  <c r="O17" i="13"/>
  <c r="O41" i="13"/>
  <c r="O113" i="13"/>
  <c r="O20" i="13"/>
  <c r="O44" i="13"/>
  <c r="O68" i="13"/>
  <c r="O92" i="13"/>
  <c r="O116" i="13"/>
  <c r="O23" i="13"/>
  <c r="O47" i="13"/>
  <c r="O71" i="13"/>
  <c r="O95" i="13"/>
  <c r="O119" i="13"/>
  <c r="O74" i="13"/>
  <c r="O53" i="13"/>
  <c r="O26" i="13"/>
  <c r="O50" i="13"/>
  <c r="O98" i="13"/>
  <c r="O122" i="13"/>
  <c r="O29" i="13"/>
  <c r="O101" i="13"/>
  <c r="O125" i="13"/>
  <c r="O8" i="13"/>
  <c r="O32" i="13"/>
  <c r="O56" i="13"/>
  <c r="O80" i="13"/>
  <c r="O104" i="13"/>
  <c r="O128" i="13"/>
  <c r="O11" i="13"/>
  <c r="O35" i="13"/>
  <c r="O59" i="13"/>
  <c r="O107" i="13"/>
  <c r="O131" i="13"/>
  <c r="O62" i="13"/>
  <c r="O134" i="13"/>
  <c r="O65" i="13"/>
  <c r="H54" i="6"/>
  <c r="H56" i="6"/>
  <c r="H68" i="6"/>
  <c r="H60" i="6"/>
  <c r="H64" i="6"/>
  <c r="H62" i="6"/>
  <c r="H72" i="6"/>
  <c r="H70" i="6"/>
  <c r="H66" i="6"/>
  <c r="H58" i="6"/>
  <c r="G97" i="5"/>
  <c r="F20" i="1"/>
  <c r="H110" i="12"/>
  <c r="H124" i="12"/>
  <c r="H122" i="12"/>
  <c r="H104" i="12"/>
  <c r="H100" i="12"/>
  <c r="H96" i="12"/>
  <c r="H108" i="12"/>
  <c r="H106" i="12"/>
  <c r="H120" i="12"/>
  <c r="H102" i="12"/>
  <c r="H114" i="12"/>
  <c r="H112" i="12"/>
  <c r="H98" i="12"/>
  <c r="H118" i="12"/>
  <c r="H417" i="4"/>
  <c r="H419" i="4"/>
  <c r="H421" i="4"/>
  <c r="H409" i="4"/>
  <c r="H391" i="4"/>
  <c r="H389" i="4"/>
  <c r="H415" i="4"/>
  <c r="H405" i="4"/>
  <c r="H399" i="4"/>
  <c r="H401" i="4"/>
  <c r="H413" i="4"/>
  <c r="H395" i="4"/>
  <c r="H407" i="4"/>
  <c r="H387" i="4"/>
  <c r="H393" i="4"/>
  <c r="H411" i="4"/>
  <c r="H385" i="4"/>
  <c r="H403" i="4"/>
  <c r="H397" i="4"/>
  <c r="G20" i="1" l="1"/>
  <c r="M20" i="1"/>
  <c r="G14" i="1"/>
  <c r="G16" i="1"/>
  <c r="G18" i="1"/>
  <c r="G22" i="1"/>
  <c r="G24" i="1"/>
  <c r="N20" i="1" l="1"/>
  <c r="N18" i="1"/>
  <c r="N24" i="1"/>
  <c r="N22" i="1"/>
  <c r="G105" i="5" l="1"/>
  <c r="G107" i="5" l="1"/>
  <c r="G109" i="5" l="1"/>
  <c r="G111" i="5" l="1"/>
  <c r="G113" i="5" l="1"/>
  <c r="G117" i="5" l="1"/>
  <c r="G115" i="5"/>
  <c r="H115" i="5" l="1"/>
  <c r="H107" i="5"/>
  <c r="H111" i="5"/>
  <c r="H109" i="5"/>
  <c r="H105" i="5"/>
  <c r="H117" i="5"/>
  <c r="H119" i="5"/>
  <c r="H97" i="5"/>
  <c r="H99" i="5"/>
  <c r="H101" i="5"/>
  <c r="H103" i="5"/>
  <c r="H113" i="5"/>
</calcChain>
</file>

<file path=xl/sharedStrings.xml><?xml version="1.0" encoding="utf-8"?>
<sst xmlns="http://schemas.openxmlformats.org/spreadsheetml/2006/main" count="3491" uniqueCount="1517">
  <si>
    <t xml:space="preserve">Θεία Λειτουργία </t>
  </si>
  <si>
    <t>Προσκυνηματικά Έθιμα</t>
  </si>
  <si>
    <t>Λιτανείες</t>
  </si>
  <si>
    <t>Πανήγυρεις</t>
  </si>
  <si>
    <t>Διάφορα άλλα δρώμενα λατρευτικού και/ή εθιμικού χαρακτήρα</t>
  </si>
  <si>
    <t>Σύνολο</t>
  </si>
  <si>
    <t>Προκαταρκτική Επιλογή</t>
  </si>
  <si>
    <t>Ναός/Μονή/Ενορία</t>
  </si>
  <si>
    <t>Ημερομηνία</t>
  </si>
  <si>
    <t xml:space="preserve">Κατηγορία </t>
  </si>
  <si>
    <t>Παρατηρήσεις/Σχόλια</t>
  </si>
  <si>
    <t>Άτομο Επικοινωνίας</t>
  </si>
  <si>
    <t>Τηλέφωνο</t>
  </si>
  <si>
    <t>Επικοινωνία με εφημέριο</t>
  </si>
  <si>
    <t xml:space="preserve">Μικρός Αγιασμός </t>
  </si>
  <si>
    <t>Ι. Ν. Τιμίου Σταυρού, Στρόβολος</t>
  </si>
  <si>
    <t>1η μέρα κάθε μήνα</t>
  </si>
  <si>
    <t xml:space="preserve">Ο Μικρός Αγιασμός τελείται κυρίως στα σπίτια.
Τελείται ωστόσο και κατά την πρώτη ημέρα κάθε μήνα (όχι σε όλους τους ναούς) και έχει δική του Ακολουθία. 
Οι πιστοί παίρνουν σπίτι τους αγιασμό και ραντίζουν με αυτόν. </t>
  </si>
  <si>
    <t>Οικον. Αναστάσιος Τελεβάντος</t>
  </si>
  <si>
    <t xml:space="preserve">Το καλάντισμα </t>
  </si>
  <si>
    <t>Ι. Ν. Αγίου Σπυρίδωνα, Στρόβολος</t>
  </si>
  <si>
    <t>5-7 Ιανουαρίου</t>
  </si>
  <si>
    <t xml:space="preserve">Παραμονή Φώτων ο ιερέας ραντίζει τις οικίες του χωριού με Αγιασμό. Συνδέεται με καλικάντζαρους. 
Παλαιότερα πήγαινε σε όλες τις οικίες. Σήμερα σε όσες τους καλούνε. </t>
  </si>
  <si>
    <t>√</t>
  </si>
  <si>
    <t>Π. Παναγιώτης Πίπης</t>
  </si>
  <si>
    <t>I. N. Αγίας Βαρβάρας, Αγλαντζιά</t>
  </si>
  <si>
    <t>6 Ιανουαρίου</t>
  </si>
  <si>
    <t>Πρωτ. Μάριος Δημητρίου</t>
  </si>
  <si>
    <t>Λουκουμάδες</t>
  </si>
  <si>
    <t>Ι. Ν. Αγίου Δημητρίου Ακροπόλεως</t>
  </si>
  <si>
    <t>Μετά τον Αγιασμό των υδάτων στο Πάρκο Ακροπόλεως προσφέρονται λουκουμάδες. Άρρηκτα συνδεδεμένοι με τη κυρπιακή λαογρααφία. Από τα παλιά χρόνια μέχρι σήμερα επικρατεί η παράδοση των λουκουμάδων (σχέση με σκαλαπούνταρους και αυτό).</t>
  </si>
  <si>
    <t>Πρωτ. Δημοσθένης Δημοσθένους </t>
  </si>
  <si>
    <t>Εσπερινός συγχωρήσεως</t>
  </si>
  <si>
    <t>Ι. Ν. Αγίου Σπυρίδωνας, Στρόβολος</t>
  </si>
  <si>
    <t xml:space="preserve">Κυριακή της Ορθοδοξίας </t>
  </si>
  <si>
    <t xml:space="preserve">Ι. Ν. Αγίου Παύλου </t>
  </si>
  <si>
    <t xml:space="preserve">Λιτανεία με την περιφορά των εικόνων τιμώντας το γεγονός της αναστήλωσης των Αγίων Εικόνων και το θρίαμβο της Ορθοδοξίας ενάντια στους εικονομάχους. Η εικόνα της Παναγίας περιφέρεται λιτανευτικά εντός και εκτός του ναού. Πολλοί πιστοί φέρνουν εικόνες από τα σπίτια τους. </t>
  </si>
  <si>
    <t>Πρωτ. Πέτρος Ματέι</t>
  </si>
  <si>
    <t>Ακολουθία της Σταυροπροσκυνήσεως</t>
  </si>
  <si>
    <t>Κατά τη διάρκεια της πρωινής λειτουργίας, ο Σταυρός μεταφέρεται από τον ιερέα με πομπή στο κέντρο του ναού, όπου τελείται, όπως ορίζει το εκκλησιαστικό τυπικό, η ακολουθία της Σταυροπροσκυνήσεως. Στη συνέχεια, οι πιστοί ασπάζονται τον Σταυρό και λαμβάνουν από το χέρι του ιερέα ως ευλογία άνθη. Ο Σταυρός παραμένει στο κέντρο του ναού καθ’ όλη τη διάρκεια της εβδομάδας, οπότε στο τέλος κάθε ακολουθίας γίνεται προσκύνησή του.
Ο σταυρός είναι το σημαντικότερο σύμβολο της εκκλησίας και είναι ιδιαίτερα σημαντικός ο ρόλος του στη μέση της Σαρακοστής.</t>
  </si>
  <si>
    <t>Οικον. Αντώνιος Στυλιανού</t>
  </si>
  <si>
    <t>Λιτανεία εικόνας της Βαϊοφόρου</t>
  </si>
  <si>
    <t xml:space="preserve">Ι. Ν. Αποστόλου Μάρκου, Στρόβολος </t>
  </si>
  <si>
    <t xml:space="preserve">Η εκκλησία μας καθιέρωσε ήδη από τον 9ο αιώνα το έθιμο αυτό.
Ιδιαίτερα σημαντική γιορτή για την Ορθόδοξη Εκκλησία (καθώς την ημέρα αυτή γιορτάζουμε την είσοδο του Χριστού στην Ιερουσαλήμ). Η σημαντική αυτή γιορτή σηματοδοτεί την έναρξη της Εβδομάδας των Παθών. Την Κυριακή των Βαΐων οι πιστοί παίρνουν στην εκκλησία κλαδιά ελιάς. Γίνεται λιτανεία με την εικόνα της Βαϊοφόρου. Την ώρα που ο Ευαγγελιστής αναφέρει την υποδοχή του Κυρίου στα Ιεροσόλυμα, οι πιστοί ρίχνουν κλαδάκια ή φύλλα ελιάς. Μετά τη λειτουργία ο ιερέας ευλογεί και δίνει στους πιστούς σταυρούς από βάγια. </t>
  </si>
  <si>
    <t>Πρωτ. Παρασκευάς Παπαμιχαήλ</t>
  </si>
  <si>
    <t>Λιτανεία της εικόνας του Χριστού Νυμφίου</t>
  </si>
  <si>
    <t xml:space="preserve">Ι.Ν. Θείας Αναλήψεως και Αγίου Φιλουμένου </t>
  </si>
  <si>
    <t xml:space="preserve">«Ἰδού, ὁ Νυμφίος ἔρχεται», ψάλλεται τη Μεγάλη Δευτέρα, σβήνουν τα φώτα, οι ιερείς βγάζουν λιτανευτικά την εικόνα του Χριστού Νυμφίου, η οποία θα παραμείνει ως το απόγευμα της Μεγάλης Τετάρτης. Ο Χριστός είναι ντυμένος με την πορφυρά χλαμμύδα, κρατάει τον κάλαμο και φοράει το ακάνθινο στεφάνι. Η εικόνα τοποθετείται στο μέσον του ναού. </t>
  </si>
  <si>
    <t>Πρωτ. Νικόλαος Αρέστης</t>
  </si>
  <si>
    <t>Αναπαράσταση του Νιπτήρος</t>
  </si>
  <si>
    <t>Ι. Ν. Φανερωμένης</t>
  </si>
  <si>
    <t>Απόγευμα Μ. Τετάρτης, σε κάποιους ναούς γίνεται αναπαράσταση της τελετής του Ιερού Νιπτήρος (σε ανάμνηση της συμβολικής πράξης του Χριστού να πλύνει τα πόδια των δώδεκα μαθητών του μετά το Μυστικό Δείπνο).
Η τελετή του Ιερού Νιπτήρα είναι ένα από τα παλαιότερα θρησκευτικά έθιμα, τα οποία είναι άρρηκτα συνδεδεμένα με τη Μεγάλη Εβδομάδα.</t>
  </si>
  <si>
    <t>Κος Στέλιος</t>
  </si>
  <si>
    <t>22673296
22660761</t>
  </si>
  <si>
    <t>Άγιος Σπυρίδωνας, Στρόβολος ή Καθεδρικός Ναός του Αγίου Ιωάννου του Θεολόγου</t>
  </si>
  <si>
    <t>16 Απριλίου 2020
29 Απριλίου 2021 
(βράδυ)</t>
  </si>
  <si>
    <t>Βράδυ Μ. Πέμπτης η Μεγάλη Ακολουθία των Παθών (12 Ευαγγέλια, μαύρα στις εικόνες κλπ.). Στο τελευταίο ευαγγέλιο την ώρα που λέει "και σφραγιίσαντες τον λίθο" κλείνει με δύναμη το ευαγγέλιο για να γίνει κρότος συμβολίζοντας το σφράγισμα του λίθου. Ανάμεσα στα Ευαγγέλια τα φώτα σβήνουν και ψάλλεται το «Σήμερον κρεμάται επί ξύλου…» και ο Εσταυρωμένος λιτανεύεται από τον ιερέα. Μέσα στην εκκλησία στήνεται ο σταυρός με το Χριστό πάνω, ενώ στα δεξιά και αριστερά βάζουν τον Απόστολο Ιωάννη και την Παναγία. Kάτω από το αναλόγιο των 12 ευαγγελίων τοποθετούνται φιαλές με νερό για να να γίνει αγιασμός (και να χρησιμοποιηθεί στο προζύμι για το ζύμωμα των πασχαλινών άρτων το οποίο ανανεώνεται τον επόμενο χρόνο).</t>
  </si>
  <si>
    <t>Στόλισμα επιταφίου</t>
  </si>
  <si>
    <t xml:space="preserve">Σε κάποιες ενορίες τον στολίζουν οι κάτοικοι. Μάλιστα από παλαιότερα υπήρχε ανταγωνισμός μεταξύ ενοριών για το ποία θα φτιάξει τον καλύτερο επιτάφιο. Στον ναό του Αγίου Σάββα, αρχίζει από το βράδυ της Μεγάλης Πέμπτης μέχρι τις 06:00 π.μ της Μεγάλης Παρασκευής. Στο ναό του Αγ. Σπυρίδωνα Μεγάλη Πέμπτη. Σε άλλους Μ. Παρασκευή ή ανθοπωλεία. </t>
  </si>
  <si>
    <t>Ι. Ν. Αγίων Ομολογητών</t>
  </si>
  <si>
    <t>Έθιμο 7 επιταφίων</t>
  </si>
  <si>
    <t>Γνωστές εκκλησίες στη Λευκωσία, όπου διαχρονικά συνηθίζεται να εφαρμόζεται από τους πιστούς το έθιμο αυτό: Ιερός Ναός Παναγίας Φανερωμένης, Άγιος Ελευθέριος, Άγιος Σάββας, Εκκλησία Αρχαγγέλου Μιχαήλ του Τρυπιώτη, Εκκλησία Αγίου Αντωνίου, Καθεδρικός Ναός Αγίου Ιωάννη, Εκκλησία Παναγίας Χρυσαλινιώτισσας, Ιερός Ναός Αγίου Κασσιανού.</t>
  </si>
  <si>
    <t>Λουλούδια επιταφίου (Σταυρολούλουδα)</t>
  </si>
  <si>
    <t>Ι. Ν. Παναγίας Φανερωμένης</t>
  </si>
  <si>
    <t>Είναι τα λουλούδια που στολίζουν τον επιτάφιο. Οι πιστοί τα κρατάνε στο σπίτι τους. Τα παίρνουν όταν περάσουν κάτω από τον επιτάφιο το βράδυ της Μ. Παρασκευής ή δίνονται το πρωί του Σαββάτου μετά τον Εσπερινό της Αναστάσεως όταν ψάλλεται το «Ανάστα ο Θεός κρίνων την γην...».</t>
  </si>
  <si>
    <t xml:space="preserve">Περιφορά επιταφίου </t>
  </si>
  <si>
    <t>Οι ιεροί ναοί Παναγίας Φανερωμένης, Αρχαγγέλου Μιχαήλ Τρυπιώτη και Αγίου Σάββα, συναντιόνται στην πλατεία Ελευθερίας κατά την περιφορά των Επιταφίων στην εντός των τειχών πόλη. Κατά τη διάρκεια της περιφοράς, η Φιλαρμονική της Αστυνομίας Κύπρου αποδίδει Ύμνους.</t>
  </si>
  <si>
    <t xml:space="preserve">Οι μυροφόρες </t>
  </si>
  <si>
    <t>Επιτάφιος θρήνος από κορίτσια που παριστάνουν τις Μυροφόρες και ραντίζουν το Νεκρό Ιησού.</t>
  </si>
  <si>
    <t xml:space="preserve">Κάψιμο Ιούδα </t>
  </si>
  <si>
    <t>Ενορία Αγ. Σπυρίδωνα, Συνοικισμός ΙΙ</t>
  </si>
  <si>
    <t xml:space="preserve">18 Απριλίου 2020 ή 1 Μαίου 2021 </t>
  </si>
  <si>
    <t>Μεγάλο Σάββατο, βράδυ. Καίνε το ομοίωμα στη "λαμπρατζιά".</t>
  </si>
  <si>
    <t>"Δεύτε λάβετε Φως…"</t>
  </si>
  <si>
    <t>Καθεδρικός Ναός του Αγίου Ιωάννη</t>
  </si>
  <si>
    <t>18 Απριλίου 2020 ή 1 Μαίου 2021 
(βράδυ)</t>
  </si>
  <si>
    <t>Στις 12 τα μεσάνυχτα, σβήνουν τα φώτα και ο ιερέας προβάλει στην Ωραία Πύλη, κρατώντας κεριά με το Άγιο Φως, ψάλλοντας το «Δεύτε λάβετε Φως…». Οι πιστοί ανάβουν τη λαμπάδα τους από αυτήν του ιερέα. Συναδελφώνονται όλοι οι χριστιανοί.  Μετά την Ανάσταση, οι πιστοί μεταφέρουν στο σπίτι τους το Άγιο Φως.</t>
  </si>
  <si>
    <t>Πρωτ. Δημήτριος Δημοσθένους</t>
  </si>
  <si>
    <t>Άγιο Φως στο σπίτι</t>
  </si>
  <si>
    <t>Μετά την Ανάσταση, οι πιστοί μεταφέρουν στο σπίτι τους το Άγιο Φως. Στην είσοδο του σπιτιού τους, κάνουν, με τον καπνό της λαμπάδας, το σχήμα του σταυρού. Μετά ανάβουν το καντήλι και προσπαθούν να το κρατήσουν τουλάχιστον τρεις με σαράντα ημέρες.</t>
  </si>
  <si>
    <t xml:space="preserve">Λιτανεία Μεγάλου Σαββάτου </t>
  </si>
  <si>
    <t xml:space="preserve">Μετά το Δεύτε λάβετε φώς, τα εξαπτέρυγα με τον Τίμιο Σταυρό και τα λάβαρα εξέρχονται εις λιτανεία. Η πομπή σταματά έξω από την εκκλησία και ο ιερέας διαβάζει το ευαγγέλιο της Αναστάσεως, ψάλλουν το Χριστός Ανέστη και επιστρέφουν εντός του ναού για την Θ. Λειτουργία. </t>
  </si>
  <si>
    <t xml:space="preserve">"Άρατε πύλας" </t>
  </si>
  <si>
    <t>Ι.Ν. Αγ. Σπυρίδωνος, Στρόβολος</t>
  </si>
  <si>
    <t>Την ώρα που ο ιερέας ψάλλει το Δεύτε λάβετε φως, σε κάποια χωριά, οι πόρτες της εκκλησίας έκλειναν και έμενε μέσα κάποιος ο οποίος έκανε τον Άδη ή τον Σατανά. Ο ιερέας απ'έξω έλεγε δυνατά «Άρατε πύλας οι άρχοντες και εισελεύσεται ο βασιλεύς της δόξης». Αυτός που ήταν μέσα απαντούσε τρεις φορές «Τις εστίν ούτος ο Βασιλεύς της δόξης;» και ο ιερέες απαντούσε «Κύριος κραταιός και δυνατός» και άνοιγε απότομα την πόρτα.</t>
  </si>
  <si>
    <t xml:space="preserve">Κοινή Τράπεζα μεγάλο Σάββατο βράδυ (χαράματα Κυριακής) </t>
  </si>
  <si>
    <t>?</t>
  </si>
  <si>
    <t>19 Απριλίου 2020 ή Μαίου 2021 (ξημερώματα)</t>
  </si>
  <si>
    <t>Σε κάποια χωριά με το πέρας της Ανάστασης τρώει όλοι μαζί.</t>
  </si>
  <si>
    <t>Εσπερινός της Αγάπης (Ακολουθία)</t>
  </si>
  <si>
    <t>Καθεδρικός Ναός του Αγίου Ιωάννου του Θεολόγου</t>
  </si>
  <si>
    <t>19 Απριλίου 2020 ή Μαίου 2021 
(πρωί)</t>
  </si>
  <si>
    <t xml:space="preserve">Το κατά Ιωάννην Ιερόν Ευαγγέλιον του Εσπερινού διαβάζεται σε διάφορες γλώσσες. Ακολουθεί λιτανεία. </t>
  </si>
  <si>
    <t>Εσπερινός της Αγάπης (κύκλος αγάπης)</t>
  </si>
  <si>
    <t xml:space="preserve">Μετά τη λιτανεία, προσκυνά ο ιερέας, στέκεται δίπλα από την εικόνα, ακολουθούν οι ψάλτες και μετά οι πιστοί δημιουργώντας κύκλο και ευχόμενοι ο ένας στον άλλο Χριστός Ανέστη. </t>
  </si>
  <si>
    <t>Λιτάνευση εικόνας Ανάστασης</t>
  </si>
  <si>
    <t>Μετά τον εσπερινό της Αγάπης στον Καθεδρικό, ακολουθεί λιτανεία, η οποία καταλήγει στο Μέγα Συνοδικό της Ι.Α.Κ., όπου ο Αρχιεπίσκοπος ανταλλάζει ευχές και τσουγκράνε αυγά με τους πιστούς. </t>
  </si>
  <si>
    <t xml:space="preserve">Γίνεται αμέσως μετά τη Θ. Λειτουργία. Ψάλλονται ύμνοι αφιερωμένοι στο Άγιο Πνεύμα, ενώ την ίδια ώρα οι πιστοί προσεύχονται γονατιστοί.
Πολύ ιδιαίτερη ακολουθία (ειδικές ευχές και ιεροτελεστική διαδικασία που τονίζουν εµφανέστατα την κάθοδο του αγίου Πνεύµατος).  </t>
  </si>
  <si>
    <t>Πρωτ. Μάριος Δημητρίου</t>
  </si>
  <si>
    <t>Φλαούνες ή/και αβκωτές</t>
  </si>
  <si>
    <t>Ι.Ν. Αγίου Γεωργίου Αγλαντζιάς</t>
  </si>
  <si>
    <t>Το κατ΄ εξοχήν, πασχαλινό κυπριακό έδεσμα. Πολλοί Κύπριοι το βράδυ του Μεγάλου Σαββάτου τις μεταφέρουν στην εκκλησία για να ευλογηθούν και τις καταναλώνουν μετά το τέλος της Μεγάλης Ανάστασης. Κάποιοι παίρνουν και αβκωτές, δηλ. αβγά τυλιγμένα με ζύμη και σησάμι.</t>
  </si>
  <si>
    <t>Πρωτ. Ανδρέας Ανδρέου</t>
  </si>
  <si>
    <t>Κόκκινα αυγά</t>
  </si>
  <si>
    <t>Σε οικίες ή αυλή ναού.</t>
  </si>
  <si>
    <t xml:space="preserve">Συνήθως βάφονται Μ. Πέμπτη. Τιμάται η Σταύρωση. Τα τσουγκρίζομαι μετά την Ανάσταση (την οποία συμβολίζει το τσούγκρισμα). </t>
  </si>
  <si>
    <t>Αρνί του Πάσχα</t>
  </si>
  <si>
    <t>19 Απριλίου 2020 ή Μαίου 2021</t>
  </si>
  <si>
    <t xml:space="preserve">Την Κυριακή του Πάσχα πολλοί Κύπριοι τρώνε αρνί. Ο αμνός είναι χριστιανικό σύμβολο. Ο ίδιος ο Χριστός ονομάζεται «ο Αμνός του Θεού». Κάποιες ενορίες ψήνουν αρνί στο προαύλιο της εκκλησίας μετα τον Εσπερινό της Αγάπης. </t>
  </si>
  <si>
    <t>Πρωτ. Νικόλαος Χριστοδούλου</t>
  </si>
  <si>
    <t>Λειτουργία Προηγιασμένων Τιμίων Δώρων</t>
  </si>
  <si>
    <t>Κάθε Τετάρτη, απόγευμα Σαρακοστής</t>
  </si>
  <si>
    <t xml:space="preserve">Σε πολλούς ναούς τελείται κάθε Τετάρτη απόγευμα τεσαρακοστής και Παρασκευή πρωί. Ο ιερέας εν τω μεταξύ ετοιμάζει στην πρόθεση τα προηγιασμένα από τη λειτουργία του προηγουμένου Σαββάτου ή της Κυριακής τίμια δώρα. Αποθέτει τον άγιο άρτο στο δισκάριο, κάνει τη ένωση του οίνου και του ύδατος στο άγιο ποτήριο και τα καλύπτει. Ψάλλονται τροπάρια και ευχές κατανυκτικά, οι ιερείς φορούν μέλανα στολή, χωρίς σταυρό (όχι χαρμόσυνες λειτουργίες κατά τη Σαρακοστή), οι πιστοί γονατίζουν μέχρις εδάφους, η αγία τράπεζα και τα τίμια δώρα είναι σκεπασμένα με σκουρόχρωμα καλύμματα. Την ώρα της περιφοράς των προηγιασμένων δώρων, ο ιερέας καλύπτοντας με τον αέρα το κεφάλι, σηκώνει τα δώρα και ακολουθεί απόλυτη σιγή στο ναό και ο ιερέας εξερχόμενος της βόρειας Πύλης του Ιερού, και σιγοψιθυρόζοντας το Δι'ευχών, εισέρχεται αθόρυβα στο Ιερό Βήμα σπό την Ωραία Πύλη και τοποθετεί αυτά επί της Αγίας Τραπέζης. </t>
  </si>
  <si>
    <t>Πρωτ.  Γεώργιος Σεργίδης</t>
  </si>
  <si>
    <t xml:space="preserve">Ένα από τα ιερά μυστήρια της εκκλησίας μας. Τελείται σε όλους τους ναούς Μ. Τετάρτη βράδυ αλλά και σε άλλες περιπτώσεις π.χ παραμονή Χριστουγέννων, αλλά και κατ'οίκον ή κατά νοσκοκομείο. Πάνω σε τραπέζι τοποθετείται το ευαγγέλιο, κανδήλα με λάδι και κρασί (παρμένο από παραβολή Καλού Σαμαρείτη) αναμμένη και ο δίσκος περιέχει σιτάρι ή αλεύρι, δίπλα στο οποίο ανάβονται επτά κεριά. Κανονικά το άγιο ευχέλαιο τελείται από 7 ιερείς. Ελλείψει τούτου γίνεται από έναν. Στο τέλος της ακολουθίας γίνεται η χρίση με το αγιασμένο έλαιο. Διαβαζόνται 7 αποστολικά αναγνώσματα και 7 ευαγγελικές περικοπές. Στο τέλος του 7ου ευαγγελίου, μετά το πέρας της αναγνωσης της τελευταιας ευχής, ο ιερέας ανοίγει το ευαγγέλιο και κρατώντας το ψηλά βλέπει προς τους πιστούς και μαζεύονται ολοι κάτω από το ευαγγέλιο. </t>
  </si>
  <si>
    <t>Ακολουθία Χριστουγέννων</t>
  </si>
  <si>
    <t>Καθεδρικός Αγ. Ιωάννη</t>
  </si>
  <si>
    <t xml:space="preserve">25 Δεκεμβρίου </t>
  </si>
  <si>
    <t xml:space="preserve">Ιδιαίτερες καταβασίες, μεγαλυνάρια, κοντάκια των ύμνων, κανόνες κλπ. </t>
  </si>
  <si>
    <t>Η λιτανεία της εικόνας της Παναγίας της Βηθλεεμιτίσσης</t>
  </si>
  <si>
    <t>Ι.Ν. Απ. Μάρκου, Αρχάγγελος</t>
  </si>
  <si>
    <t>26 Δεκεμβρίου</t>
  </si>
  <si>
    <t xml:space="preserve">Στον ναο φυλάσσεται αντίγραφο της εικόνας της Παναγίας της Βηθλεεμιτίσσης. 
Στα πλαίσια των εγκαινίων του ναού του Αποστόλου Μάρκου στον Αρχάγγελο, το 2010, η ενορία υποδέχθηκε ένα από τα σπουδαία κειμήλια των Αγίων Τόπων, τη θαυματουργό εικόνα της Βηθλεεμίτισσας. Μετά από επιθυμία των πιστών αποφασίστηκε να φτιαχτεί αντίγραφο.  </t>
  </si>
  <si>
    <t>Τα κάλαντα των Χριστουγέννων</t>
  </si>
  <si>
    <t>Αρχιεπισκοπικό μέγαρο</t>
  </si>
  <si>
    <t>Μέσα Δεκεμβρίου</t>
  </si>
  <si>
    <t xml:space="preserve">Προαναγγέλλουν το μήνυμα της μεγάλης εορτής. Ψάλλονται εθιμικά την παραμονή. π.χ. από τις φιλαρμονικές της Αστυνομίας, της ΕΛ.ΔΥ.Κ., της Εθνικής Φρουράς,  στην Ι.Α.Κ. (Μέσα Δεκεμβρίου). </t>
  </si>
  <si>
    <t>Σφάξιμο χοίρου</t>
  </si>
  <si>
    <t>Σε οικίες ή αυλή ναού</t>
  </si>
  <si>
    <t>Παραμονές Χριστουγέννων</t>
  </si>
  <si>
    <t>Χριστουγεννιάτικο έθιμο Κύπρου.</t>
  </si>
  <si>
    <t xml:space="preserve">Τα κάλαντα της Πρωτοχρονιάς (τραγούδι αγ. Βασιλείου) </t>
  </si>
  <si>
    <t>31 Δεκεμβρίου</t>
  </si>
  <si>
    <t>Τα κάλαντα της Πρωτοχρονιάς ψάλλονται στον Αρχιεπίσκοπο Κύπρου στις 31 του μηνός από τις φιλαρμονικές της Αστυνομίας, της ΕΛ.ΔΥ.Κ. και της Εθνικής Φρουράς.</t>
  </si>
  <si>
    <t>Το δείπνο του Βασίλη</t>
  </si>
  <si>
    <t xml:space="preserve">Μουσείο Λαϊκής Τέχνης </t>
  </si>
  <si>
    <t>Μέσα Δεκέμβρη</t>
  </si>
  <si>
    <t xml:space="preserve">Χαρακτηριστικό λαϊκό έθιμο της Πρωτοχρονιάς. Αναπαράσταση στο Μουσείο(Μέσα Δεκέμβρη). Σήμερα κυρίως περιλαμβάνει μόνο βασιλόπιττα. </t>
  </si>
  <si>
    <t>22 432578</t>
  </si>
  <si>
    <t>Το κόψιμο της βασιλόπιττας</t>
  </si>
  <si>
    <t>Ι. Ν. Της του Θεού Σοφίας στον Στρόβολο</t>
  </si>
  <si>
    <t>Μέσα Γενάρη</t>
  </si>
  <si>
    <t xml:space="preserve">π.χ καθιερωμένη εκδήλωση σε μία από τις μεγαλύτερες ενορίες της πρωτεύουσας, του Ιερού Ναού της του Θεού Σοφίας στον Στρόβολο, όπου γίνεται κοπή από τον Αρχιεπίσκοπο (Συνήθως γύρω στα μέσα του Γενάρη). </t>
  </si>
  <si>
    <t>Πρωτ. Μαρίνος Παπαχριστοδούλου</t>
  </si>
  <si>
    <t>Σε οικία</t>
  </si>
  <si>
    <t>Παραμονή Πρωτοχρονιάς (βράδυ)</t>
  </si>
  <si>
    <t>Γίνεται σε οικίες με τζάκι, παραμονή πρωτοχρονιάς, κατά το βυζαντινό έθιμο της εμπυροσκοπίας. Ρίχνουν το φύλλο ελιάς και ζητούν από τον Άγιο να τους αποκαλύψει την τύχη τους.</t>
  </si>
  <si>
    <t>Θεία Λειτουργία του Αγίου Ιακώβου του Αδελφοθέου</t>
  </si>
  <si>
    <t xml:space="preserve">Ι.Ν. Παναγίας Φανερωμένης </t>
  </si>
  <si>
    <t>23 Οκτώβρη 
(την Κυριακή που προηγείται)</t>
  </si>
  <si>
    <t>Αρχαία Λειτουργία Απ. Μάρκου</t>
  </si>
  <si>
    <t>10 φορές/έτος</t>
  </si>
  <si>
    <t>Η Θεία Λειτουργία του Μεγάλου Βασιλείου τελείται 10 φορές κατά την διάρκεια του εκκλησιαστικού έτους. Πέντε από αυτές είναι κατά τις πέντε Κυριακές της Μεγάλης Τεσσαρακοστής. Επίσης τελείται το πρωϊ της Μεγάλης Πέμπτης και του Μεγάλου Σαββάτου, την παραμονή των Χριστουγέννων και των Θεοφανείων και την ημέρα της μνήμης του Μεγάλου Βασιλείου, την 1η Ιανουαρίου. Η Θεία Λειτουργία, η οποία φέρει το όνομά του, αποτελεί διασκευή παλαιότερης λειτουργικής παράδοσης, που είχε ως βάση την αρχική Θεία Λειτουργία του Ιακώβου του Αδελφοθέου. Ο Μεγας Βασίλειος επέφερε τις αλλαγές και πρόσθεσε νέες ευχές.</t>
  </si>
  <si>
    <t>Τελετή της Ινδίκτου</t>
  </si>
  <si>
    <t>Ι. Ν. της Του Θεού Σοφίας, Στρόβολος</t>
  </si>
  <si>
    <t>1η Σεπτεμβρίου</t>
  </si>
  <si>
    <t>Η υπογραφή του κώδικα της Ινδίκτου είναι μία από τις παλαιότερες παραδόσεις του Πατριαρχείου Κωνσταντινουπόλεως, που καταγράφεται από τον τέταρτο μ.Χ αιώνα. Ψάλλεται συγκεκριμένη ευχή. Επειδή ο Σεπτέμβριος είναι εποχή συγκομιδής καρπών ταίριαζε να εορτάζεται η αρχή της γεωργικής περιόδου με ευχές στον Θεό για ευλογία.</t>
  </si>
  <si>
    <t>Προσευχή υπέρ της προστασίας του φυσικού περιβάλλοντος</t>
  </si>
  <si>
    <t>Ι. Ν. Αγίου Ιωάννη Πρόδρομου</t>
  </si>
  <si>
    <t>1η Κυριακή του Σεπτέμβρη</t>
  </si>
  <si>
    <t xml:space="preserve">Καθιερώθηκε από το 1989. Ψάλλεται την πρώτη Κυριακή του μηνός Σεπτεμβρίου κατά την εντολή του Θεού «ἐργάζεσθαι καὶ φυλάσσειν αὐτὸν»  στους πρωτοπλάστους στον Παράδεισο. </t>
  </si>
  <si>
    <t xml:space="preserve">Πρωτ. Σάββας Χατζηιωνάς </t>
  </si>
  <si>
    <t>Υπαπαντή του Κυρίου</t>
  </si>
  <si>
    <t>Ιερός Ναός Παναγίας Χρυσαλινιωτίσσης</t>
  </si>
  <si>
    <t>2 Φεβρουαρίου</t>
  </si>
  <si>
    <t>Μεγάλος Πανηγυρικός Εσπερινός της Υπαπαντής του Κυρίου (2 Φεβρ.). Στο τέλος γίνεται λιτάνευση της Θαυματουργού εικόνας της Παναγίας Χρυσαλινιωτίσσης και κάποτε της εικόνας της Αλινιώτισσας (Κωνσταντινουπόλεως).</t>
  </si>
  <si>
    <t>Tης Αναλήψεως</t>
  </si>
  <si>
    <t>Ι. Ν. Θείας Αναλήψεως</t>
  </si>
  <si>
    <t xml:space="preserve">Πρωτ. Νικόλας Αρέστη </t>
  </si>
  <si>
    <t>Πανήγυρη Μεταμορφώσεως του Σωτήρος</t>
  </si>
  <si>
    <t>Ιερό Ησυχαστήριον Μεταμορφώσεως του Σωτήρος (Μετόχι της Ιεράς Μονής Σταυροβουνίου)</t>
  </si>
  <si>
    <t>6 Αυγούστου</t>
  </si>
  <si>
    <t>Ανοίγει για Θ. Λειτουργία 4 φορές το χρόνο, στη γιορτή της Μεταμορφώσεως (6 Αυγ.), του Αποστόλου Ανδρέα (30 Νοε.), στην Υπαπαντή του Κυρίου (2 Φεβ.) και των Αγίων Κωνσταντίνου και Ελένης (21 Μαΐου). Πρόκειται για το 1ο γυναικείο μοναστήρι στην Κύπρο. Είναι ένα "Ιδιόρρυθμο μοναστήρι" π.χ μπορούν να φάνε κρέας. Επιπλέον, μπορούν να πλουτίσουν από τις εργασίες τους και να διατηρούν περιουσία.</t>
  </si>
  <si>
    <t>Ι.Ν. Αποστόλου Ανδρέου, Στρόβολος 3
και 
Αγ. Σπυρίδωνος, Στρόβολος 2</t>
  </si>
  <si>
    <t>Χαρακτηριστικό λαϊκό έθιμο για την Κύπρο για τη σχέση γεωργού-Θεού. Στις μέρες μας λίγοι ναοί τηρούν το έθιμο. Ο λαϊκός άνθρωπος, προσκομίζοντας για ευλογία σταφύλια κ.α καρπούς, αναθέτει ουσιαστικά την ελπίδα της επιβίωσής του στον Θεό, από τον οποίο ζητά να συνεργήσει για να επιτύχει η σοδειά.</t>
  </si>
  <si>
    <t>Παπαδιά Ορθοδοξία</t>
  </si>
  <si>
    <t>Ύψωση του Τιμίου Σταυρού (βασιλικός και προζύμι)</t>
  </si>
  <si>
    <t>Ι.Ν. Τιμίου Σταυρού Στροβόλου</t>
  </si>
  <si>
    <t>14 Σεπτεμβρίου</t>
  </si>
  <si>
    <t>Αποτελεί σημαντική εορτή της πίστης και είναι η πρώτη Δεσποτική εορτή του εκκλησιαστικού έτους. Τιμούμε την ανεύρεση του Τιμίου Σταυρού όπου γύρω-γύρω ήταν φυτρωμένος βασιλικός. Την παραμονή της εορτής πηγαίνουν στην εκκλησία βασιλικό για να τον μοιράσει ο ιερέας. 
Κατά τη λιτανεία που γίνεται εντός του ναού, ο ιερέας λιτανεύει το δίσκο με το βασιλικό και το σταυρό, περιφέρεται τρεις φορές γύρω από τραπέζι με μικρή κολυμβήθρα. Οι γυναίκες εκτός από το βασιλικό από το δίσκο του ιερέα πιάνουν το προζύμι. Ψάλλεται, μεταξύ των άλλων, το χαρακτηριστικό απολυτίκιο «Σώσον Κύριε τον λαόν σου…».</t>
  </si>
  <si>
    <t>Πανήγυρις της Ιεράς Μονής Παναγίας Τρικουκκιωτίσσης</t>
  </si>
  <si>
    <t>Ι. Μ. Τρικουκιωτίσσης</t>
  </si>
  <si>
    <t xml:space="preserve">Τρίτη Λαμπρής 
</t>
  </si>
  <si>
    <t xml:space="preserve">Η Μονή πανηγυρίζει στις 15 Αυγούστου αλλά και την Τρίτη της Διακαινησίμου εβδομάδος. Την Τρίτη του Πάσχα γίνεται λιτανεία μέχρι το θρονί της Παναγίας, όπου τελείται δέηση ενώπιον των εικόνων. Σύμφωνα με τον Πρωτ. Νικόλαος Χριστοδούλου πρόκειται για έθιμο που γίνεται ήδη από την Τουρκοκρατία σε γιορτή ή ασθένεια ή ανομβρία.  </t>
  </si>
  <si>
    <t>Ι. Ν. Αποστόλου Ανδρέου, Συνοικισμός Στρόβολου 3</t>
  </si>
  <si>
    <t>31 Αυγούστου</t>
  </si>
  <si>
    <t xml:space="preserve">Οι εκτοπισμένοι του Έξω Μετοχίου αφιέρωσαν την εικόνα της Παναγίας των Παίδων σε αυτόν το ναό. Εορτάζεται όπως εορταζόταν πριν το 1974 στο ομώνυμο προσκύνημα της Παναγίας στο Έξω Μετόχι. </t>
  </si>
  <si>
    <t>Πρωτ. Αντώνιος Καλογήρου (Παπαδιά Ορθοδοξία)</t>
  </si>
  <si>
    <t>Πανήγυρη Παναγίας Παντανάσσης</t>
  </si>
  <si>
    <t>Παρεκκλήσιον της Παναγίας της Παντάνασσας στο Τάγμα Στρατηγείου ΓΕΕΦ.</t>
  </si>
  <si>
    <t>Τέλη Οκτωβρίου (μάλλον 25 Οκτ. 2019)</t>
  </si>
  <si>
    <t>Ιδιαίτερο εκκλησάκι που υπογραμμίζει τη σχέση εκκλησίας-στρατιωτών. Το εκκλησάκι είναι βασισμένο στη μοναδική θεματολογία της Ιεράς Μονής Βατοπαιδίου στο Άγιο Όρος. Στην Πανηγυρική Ακολουθία φιλοξενείται η αρχαία εικόνα της Παναγίας Χρυσοπαντάνασσας από το χωριό Αγροκηπιά.</t>
  </si>
  <si>
    <t xml:space="preserve">Εορτή των Εισοδίων της Θεοτόκου σε γυναικεία μονή </t>
  </si>
  <si>
    <t>Ι. Μ. της Θεοτόκου στα Καμπιά Λευκωσίας</t>
  </si>
  <si>
    <t>21 Νοεμβρίου</t>
  </si>
  <si>
    <r>
      <t xml:space="preserve">Προβολή πανηγύρεως σε μοναστήρι. Υποδοχή από την Αδελφότητα στην είσοδο της Μονής με επικεφαλής τη σεβαστή Γερόντισσα Ευφημία, κέρασμα στο Συνοδικό της Μονής και γεύμα στην τράπεζα της Μονής. Τέλος, η Αδελφότητα ψάλλει τον </t>
    </r>
    <r>
      <rPr>
        <b/>
        <sz val="11"/>
        <color theme="1"/>
        <rFont val="Calibri"/>
        <family val="2"/>
        <scheme val="minor"/>
      </rPr>
      <t>θεομητορικό ύμνο «Ἄξιόν Ἐστίν»</t>
    </r>
    <r>
      <rPr>
        <sz val="11"/>
        <color theme="1"/>
        <rFont val="Calibri"/>
        <family val="2"/>
        <scheme val="minor"/>
      </rPr>
      <t xml:space="preserve"> σε ήχο δεύτερο, ως είθισται στις υποδοχές των μοναστηριών.</t>
    </r>
  </si>
  <si>
    <t>Αδελφή Σαλώμη</t>
  </si>
  <si>
    <t>Ι. Ν. της του Θεού Σοφίας Στροβόλου</t>
  </si>
  <si>
    <t>8 Σεπτεμβρίου</t>
  </si>
  <si>
    <t xml:space="preserve">Η πρώτη Θεομητορική Εορτή του εκκλησιαστικού έτους. Από το 2018 ορίστηκε ως επίσημη μέρα των κυπριακών ενόπλων δυνάμεων και τελείται πανηγυρική δοξολογία προς τιμήν της Υπεραγίας Θεοτόκου. </t>
  </si>
  <si>
    <t>Πανήγυρη Αγίου Αντωνίου</t>
  </si>
  <si>
    <t xml:space="preserve">Ι.Ν. Αγίου Αντωνίου </t>
  </si>
  <si>
    <t>16 Ιανουαρίου</t>
  </si>
  <si>
    <t xml:space="preserve">Στον πανηγυρίζοντα Ιερό Ναό Αγίου Αντωνίου στη Λευκωσία, Μετόχι της κατεχόμενης Ιεράς Μονής Αποστόλου Βαρνάβα, πραγματοποιείται αρχιερατικός εσπερινός. Με πομπή οδηγείται ο Επίσκοπος Καρπασίας από την ΙΑΚ στον Ναό του Αγίου Αντωνίου, συνοδευόμενος από τον Καθηγούμενο της Ι. Μ. του Αποστόλου Βαρνάβα και Πρωτοσύγκελλο της ΙΑΚ, Αρχιμ. Ιωάννη Ιωάννου και εξαπτερύγων, σύμφωνα με παραδοσιακό έθιμο, που ακόμη διατηρείται στις μέρες μας. </t>
  </si>
  <si>
    <t>Πρωτ. Σταύρος Καραπατάκης</t>
  </si>
  <si>
    <t>Εορτή Αγίου Τρύφωνος</t>
  </si>
  <si>
    <t>1 Φεβρουαρίου</t>
  </si>
  <si>
    <t xml:space="preserve">Σύμφωνα με την παράδοση, ο Άγιος προστατεύει τα περιβόλια και τ’ αμπέλια από τα ζωύφια, τις κάμπιες, τα έντομα κλπ.. Γι'αυτό την ημέρα εκείνη στους ναούς τελείται αγιασμός. Μάλιστα οι πιστοί παλαιότερα έπαιρναν σπαρτά για να διαβαστούν. Οι ευχές του Αγίου διαβάζονται συνήθως μετά την τέλεση Αγιασμού και όταν τελειώσει η λειτουργία παίρνουν τον αγιασμό στα χωράφια τους όσοι έχουν και τα ραντίζουν με αυτόν. </t>
  </si>
  <si>
    <t> Ἀρχιμ. Αθηνόδωρος Παπαευρυπιάδης</t>
  </si>
  <si>
    <t xml:space="preserve">Εορτή Τριών Ιεραρχών </t>
  </si>
  <si>
    <t>Καθεδρικός Αγίου Ιωάννου του Θεολόγου, Λευκωσία</t>
  </si>
  <si>
    <t>30 Ιανουαρίου</t>
  </si>
  <si>
    <t xml:space="preserve">Μετά το πέρας της Θ. Λειτουργίας στον Καθεδρικό, τελείται μνημόσυνο των Ιδρυτών, ευεργετών, σχολικών εφόρων, Υπουργών Παιδείας, εκπαιδευτικών και σχολικών υπαλλήλων της εκπαιδευτικής περιφέρειας Λευκωσίας. Ακολουθεί κατάθεση στεφάνων στην προτομή του Αρχιεπισκόπου Σωφρονίου στο προαύλιο του Καθεδρικού Ναού. </t>
  </si>
  <si>
    <t>Πανήγυρη Αγίου Κασσιανού</t>
  </si>
  <si>
    <t xml:space="preserve">Ι.Ν. Αγ. Κασσιανού </t>
  </si>
  <si>
    <t>29 Φεβρουαρίου</t>
  </si>
  <si>
    <t>Η Εκκλησίας μας τιμά τη μνήμη του Αγίου Κασσιανού στις 29 Φεβρουαρίου όταν έχουμε δίσεκτο έτος (διαφορετικά στις 28). Γίνεται λιτάνευση της θαυματουργού εικόνας του Αγίου Κασσιανού του Ρωμαίου. Χαρακτηριστικό είναι το ρολόι του τυφλού ορφανού και το μνημόσυνό του κατά τη μέρα της γιορτής του.</t>
  </si>
  <si>
    <t>Κος Χριστάκης</t>
  </si>
  <si>
    <t>Συνεορτασμός της Εορτής του Μεγαλομάρτυρα Αγίου Γεωργίου  (22 – 23 Απριλίου 2018)</t>
  </si>
  <si>
    <t>Ι.Ν. Αγ. Γεωργίου Λατσιά</t>
  </si>
  <si>
    <t xml:space="preserve">Μαζί με της κοινότητες ΒΑΤΥΛΗΣ, ΒΩΝΗΣ, ΓΟΥΔΕΣ, ΕΞΩ ΜΕΤΟΧΙΟΥ, ΚΥΘΡΑΙΑΣ, ΜΙΑ ΜΗΛΙΑ και ΤΥΜΠΟΥ, που  έχουν Προστάτη τον Άγιο Γεώργιο. Δέηση για εξεύρεση των αγνοουμένων και επιστροφή των προσφύγων στις κατεχόμενες κοινότητές τους. Λιτανεία και έκθεση με φωτογραφίες των κατεχόμενων ενοριών.
 </t>
  </si>
  <si>
    <t>Οικον. Ανδρέας Παναγή</t>
  </si>
  <si>
    <t>Πανήγυρις στο εκκλησάκι των Αγίων 13 μοναχών της Καντάρας</t>
  </si>
  <si>
    <t>Άγιοι Ομολογητές &amp; Παρεκκλήσι των 13 Μοναχών της Καντάρας</t>
  </si>
  <si>
    <t>18 Μαίου</t>
  </si>
  <si>
    <t xml:space="preserve">Οι Μάρτυρες της Καντάρας αποτελούν καύχημα για την Αποστολική Εκκλησία της Κύπρου διότι συνέβαλαν στη διατήρηση της ορθόδοξης πίστης στο νησί. Μαρτύρησαν το 1231 μ.Χ. κατά την περίοδο της κατοχής της Κύπρου από τους Φράγκους λατινόδοξους. Τους έδεσαν πίσω από άλογα και τους έσερναν κατά μήκος της κοίτης του Πεδιαίου και τελικά τους έριξαν στη φωτιά, γιατί παρέμεναν πιστοί. Γι'αυτό η Εκκλησία της Κύπρου τιμά  με λαμπρότητα την μνήμη τους. 
Την προηγούμενη της εορτής που είναι 19 Μαίου, κατά τον εσπερινό, παλαιότερα από την εκκλησία των Αγίων Ομολογητών ξεκινούσε ιερά πομπή, μετέφεραν την ιερά εικόνα των Οσίων 13 μαρτύρων και περνούσαν από τα δρομάκια της γειτονιάς των Αγίων Ομολογητών. Η πομπή κατέληγε στο παρεκκλήσιο κοντά στην κοίτη του Πεδιαίου ποταμού. Σήμερα, λόγω του ότι η διαδρομή ήταν δύσκολη για τους ηλικιωμένους ενορίτες, η πομπή ξεκινά από το παρεκκλήσι και περνώντας από τη ξύλινη γέφυρα,  η πομπή καταλήγει στο πάρκο του προεδρικού και γίνεται η δέηση στον πεζόδρομο του πάρκου. (π. Γεώργιος) </t>
  </si>
  <si>
    <t>Οικον. Γεώργιος Ευστρατίου</t>
  </si>
  <si>
    <t>Πανήγυρις Αγίων Ομολογητών</t>
  </si>
  <si>
    <t xml:space="preserve">Κατά την πανήγυρη του ναού, κατά το έθιμο που ισχύει από την ημέρα ίδρυσης του πολιτιστικού εργαστηρίου Αγίων Ομολογητών, τα παιδιά του εργαστηρίου χορεύουν παραδοσιακούς χορούς στο προαύλιο του ναού. </t>
  </si>
  <si>
    <t>Εορτή του Αγίου Λουκά Συμφερουπόλεως του Ιατρού</t>
  </si>
  <si>
    <t>Ι. Ν. Των Αγίων Πάντων Μακεδονιτίσσης</t>
  </si>
  <si>
    <t>10 Ιουνίου</t>
  </si>
  <si>
    <t>Εκτίθεται σε προσκύνηση τεμάχιο τιμίου λειψάνου του Αγίου Λουκά, το οποίο φυλάσσεται στον ιερό ναό.</t>
  </si>
  <si>
    <t>Πρωτ. Κωνσταντίνος Βασιλείου</t>
  </si>
  <si>
    <t>Γιορτή της Αστυνομίας</t>
  </si>
  <si>
    <t xml:space="preserve">Παρεκκλήσιον Της του Θεού Σοφίας και Αγίας Ειρήνης (στο Αρχηγείον Αστυνομίας) </t>
  </si>
  <si>
    <t>5 Μαίου</t>
  </si>
  <si>
    <t xml:space="preserve">Η Αγ. Ειρήνη είναι προστάτης της Αστυνομίας. Η επαγγελματική δραστηριότητα είναι στενά συνδεδεμένη με την τιμή αγίων. Στη γιορτή της Αγίας γίνεται επίσημη τελετή στο προαύλιο χώρο του Αρχηγείου Αστυνομίας μπροστά από το μνημείο πεσόντων και αγνοουμένων αστυνομικών και πυροσβεστών, όπου μεταφέρεται η εικόνα της Αγίας Ειρήνης και το λάβαρο της Αστυνομίας. </t>
  </si>
  <si>
    <t>Πρωτ. Χρίστος Παπαδόπουλος</t>
  </si>
  <si>
    <t>Εορτή Αγ. Τριφυλλίου</t>
  </si>
  <si>
    <t>I. N. Παναγίας Φανερωμένης</t>
  </si>
  <si>
    <t>12 Ιουνίου</t>
  </si>
  <si>
    <t>Ο Άγιος Τριφύλλιος αποτελεί πολιούχο άγιο της Λευκωσίας και τιμάται κάθε χρόνο στις 13 Ιουνίου. Η κάρα του Αγίου φυλάσσεται στη Μονή Κύκκου και μεταφέρεται στο ναό της Φανερωμένης στην Λευκωσία, κάθε χρόνο στους εορτασμούς της μνήμης του Αγίου απόγευμα 12 Ιουνίου και 13 στο Ιερό Παρεκκλήσιο του Απ. Βαρνάβα εντός Αρχιεπισκοπής. (Σύμφωνα με την παράδοση, κατά τη μεταφορά η κάρα ιδρώνει)
Η επαναφορά της τιμητικής πανήγυρης και μνήμης του Αγίου στη Λευκωσία έγινε επίσημα στις 12 Ιουνίου 1999. Έγινε στην Πλατεία Ελευθερίας υποδοχή της κάρας του Αγίου από τη Μονή Κύκκου, ακολούθησε λιτανεία προς την εκκλησία Φανερωμένης και εσπερινός. Από τοτε καθιερώθηκε να εορτάζεται στη Φανερωμένη (όπου κατά την παράδοση ήταν η Μονή της Οδηγητρίας, που ίδρυσε ο Αγ. Τριφύλλιος).</t>
  </si>
  <si>
    <t>Εμποροπανήγυρη Αγίας Μαρίνας</t>
  </si>
  <si>
    <t>Παρεκκλήσιον Αγίας Μαρίνας Στρόβολος</t>
  </si>
  <si>
    <t>17 Ιουλίου</t>
  </si>
  <si>
    <t>Χαρακτηριστικό της λαϊκής ζωής της Κύπρου ήταν και οι εμποροπανήγυρεις. Στο εν λόγω παρεκκλήσι γίνεται τριήμερη εμποροπανήγυρη, στις 16, 17 και 18 του Ιούλη. Τέτοια, αλλά μικρότερη, γίνεται γύρω από το εκκλησάκι και στις μέρες μας.</t>
  </si>
  <si>
    <t>Πρωτ. Ανδρέας Χρίστου</t>
  </si>
  <si>
    <t>Εορτή Αγ. Μαρίνας (καρποί στο ναό)</t>
  </si>
  <si>
    <t xml:space="preserve">Η Αγία συνδέεται με την ωρίμανση σύκων και σταφυλιών γι' αυτό στη γιορτή της προσφέρονται καρποί στον ναό για να ευλογηθούν και να μοιραστούν στους πιστούς. 
Δεν έχει εντοπιστεί μέχρι στιγμής ναός της αρχιεπ. περιφ. που συναντάται αυτό το έθιμο. Έχουν ερωτηθεί όλοι οι εφημέριοι των παρεκκλησιών Αγ. Μαρίνας στην Αρχιεπισκ. περιφέρεια. </t>
  </si>
  <si>
    <t>Ρωτήθηκαν αρκετοί</t>
  </si>
  <si>
    <t>Εορτή Αγίας Ειρήνης Χρυσοβαλάντου</t>
  </si>
  <si>
    <t>Ι. Ν. Αγ. Σπυρίδωνος, Στρόβολος 2</t>
  </si>
  <si>
    <t>28 Ιουλίου</t>
  </si>
  <si>
    <t>Την ημέρα μνήμης της Αγίας Ειρήνης Χρυσοβαλάντου ευλογούνται τα μήλα της Αγίας. Λόγω της ανάμνησης των τριών μήλων που δόθηκαν στην Αγία από τον Παράδεισο. Αν καταναλωθούν ύστερα από τριήμερη νηστεία μπορούν να βοηθήσουν σε προβλήματα με ατεκνία.</t>
  </si>
  <si>
    <t xml:space="preserve">Του Αγίου Φανουρίου (Φανουρόπιττα) </t>
  </si>
  <si>
    <t>Παρεκκλήσι του Αγίου Φανουρίου «Αηγιωρκίτη», 
κοντά στο νέο ΓΣΠ</t>
  </si>
  <si>
    <t>27 Αυγούστου</t>
  </si>
  <si>
    <t xml:space="preserve">Φτιάχνεται συχνά στην Κύπρο, οποιαδήποτε μέρα. Στις 27 Αυγούστου, δεκάδες κυρίες προσέρχονται στη Λειτουργία μεταφέροντας μαζί τους φανουρόπιτες (διαβάζονται ανάλογες ευχές). </t>
  </si>
  <si>
    <t>Πανήγυρις νεομάρτυρα Αγίου Πολύδωρου</t>
  </si>
  <si>
    <t>Αγ. Πολύδωρος Καϊμακλί</t>
  </si>
  <si>
    <t>3 Σεπτεμβρίου</t>
  </si>
  <si>
    <t>Ο 1ος ναός στην Κύπρο αφιερωμένος στον Άγιο. Γίνεται λιτάνευση της εικόνος και λειψάνων του Αγίου.</t>
  </si>
  <si>
    <t>Εορτή Αγ.Νικήτα</t>
  </si>
  <si>
    <t>Παρεκκλήσι Αγ.Νικήτα Μόρφου (Λατσιά)</t>
  </si>
  <si>
    <t>15 Σεπτεμβρίου</t>
  </si>
  <si>
    <t xml:space="preserve">Το παρεκκλήσιο οικοδομήθηκε το 1997 εις ανάμνηση της κατεχόμενης κοινότητας Νικήτα Μόρφου. Ο ναός εγκαινιάστηκε το 2001. Στις 15 Σεπτεμβρίου, ημέρα πανηγύρεως του Αγίου, το παρεκκλήσι γεμίζει από πρόσφυγες του Νικήτα αλλά και από άλλες κατεχόμενες κοινότητες, προσευχόμενοι για επιστροφή και ελευθερία. </t>
  </si>
  <si>
    <t>Ι. Ν. Αγίου Αντωνίου</t>
  </si>
  <si>
    <t>23 Σεπτεμβρίου</t>
  </si>
  <si>
    <t xml:space="preserve"> Στις 23 Σεπτεμβρίου, παραμονή της γιορτής, γίνεται ένα μέρος του εσπερινού στην εκκλησία του Αγίου Αντωνίου. Κανονικά πρέπει να γίνει και η περιφορά της εικόνας γύρω από την εκκλησία. Στην ειδική αυτή περίπτωση δεν γίνεται εδώ η περιφορά. Οι ιερείς με την εικόνα της Αγίας, τα παιδιά με τα εξαπτέρυγα, οι ψαλτάδες και οι πιστοί εγκαταλείπουν την εκκλησία κι αρχίζουν πορεία προς τα τείχη. Η λιτανεία κατεβαίνει στην τάφρο κάτω από τον προμαχώνα Κωνστάντσα, στο σημείο όπου η παράδοση τοποθετεί την γκρεμισμένη εκκλησία. </t>
  </si>
  <si>
    <t xml:space="preserve">Λιτανεία εικόνας και λειψάνου Απ. Λουκά </t>
  </si>
  <si>
    <t>Ι. Ν. Απ. Λουκά, Κόκκινες Στροβόλου</t>
  </si>
  <si>
    <t>17 Οκτωβρίου</t>
  </si>
  <si>
    <t xml:space="preserve">Στο ναό στεγάζεται από το 1994 η παλιά εικόνα του Αποστόλου. Αγιογραφήθηκε από τον Κρητικό ζωγράφο Ιωάννη Κορνάρο. Έχει  διασωθεί το 1958 από την πυρπόληση  της Εκκλησίας του Αποστόλου Λουκά από τους Τούρκους στην κατεχόμενη Λευκωσία. Μεταφέρθηκε για διαφύλαξη στην Ι.Α.Κ. </t>
  </si>
  <si>
    <t>Πρωτ. Ιορδάνης Ιορδάνου</t>
  </si>
  <si>
    <t>Διπλή Πανήγυρις (Άγιος Δημήτριος και Άγιος Διομήδης)</t>
  </si>
  <si>
    <t>Ι.Ν. Αγίας Βαρβάρας στο Καϊμακλί</t>
  </si>
  <si>
    <t>25-26 Οκτωβρίου</t>
  </si>
  <si>
    <t xml:space="preserve">Η ενορία Αγίας Βαρβάρας στο Καϊμακλί Λευκωσίας, εορτάζει το κατεχόμενο Παρεκκλήσιό της, του Αγίου Δημητρίου. Τιμά μαζί και τη μνήμη του Αγ.Διομήδη που κηδεύτηκε στην περιοχή. </t>
  </si>
  <si>
    <t>Λιτάνευση της ιεράς εικόνας του Αγίου Δημητρίου και του Αγίου Νέστορος</t>
  </si>
  <si>
    <t xml:space="preserve">Αγιος Δημήτριος Ακροπόλεως </t>
  </si>
  <si>
    <t xml:space="preserve">26 Οκτωβρίου </t>
  </si>
  <si>
    <t>Την επομένη της εορτής του Αγ. Δημ., στις 26 Οκτ., μετά τον Εσπερινό προς τιμή του Αγίου Νέστορος, ακολουθεί λιτάνευση της ιεράς εικόνας του Αγίου Δημητρίου και του Αγίου Νέστορος στο προαύλιο του ναού. Στη συνέχεια η εικόνα του Αγίου Δημητρίου και του Αγίου Νέστορος μεταφέρονται στο Μακάριο Νοσοκομείο όπου οι ασθενείς και το νοσηλευτικό προσωπικό έχουν την ευκαιρία να προσκυνήσουν.</t>
  </si>
  <si>
    <t xml:space="preserve">Πρωτ. Μάριος Δημοσθένους </t>
  </si>
  <si>
    <t>Εορτασμός του Αγίου Γεωργίου της εντός των τειχών Λευκωσίας</t>
  </si>
  <si>
    <t xml:space="preserve">Ι.Ν. Αγίου Κασσιανού Λευκωσίας </t>
  </si>
  <si>
    <t>3 Νοεμβρίου (συνήθως γίνεται κατά την πλησιέστερη Κυριακή)</t>
  </si>
  <si>
    <t xml:space="preserve">Αγίου Ιερομάρτυρος Φιλουμένου του Αγιοταφίτου </t>
  </si>
  <si>
    <t>28 Νοεμβρίου</t>
  </si>
  <si>
    <t>Ο Άγιος γιορτάζει 29 Νοεμβρίου. Κατὰ την ακολουθία του εσπερινού γίνεται λιτανεία της εικόνας και των λειψάνων του Αγίου.</t>
  </si>
  <si>
    <t>Αποστόλου Ανδρέα (λείψανα)</t>
  </si>
  <si>
    <t xml:space="preserve">Ι.Ν. Απ. Ανδρέα, Πλατύ </t>
  </si>
  <si>
    <t>30 Νοεμβρίου</t>
  </si>
  <si>
    <t>Τεμάχιο του ιερού λειψάνου του Αποστόλου τίθεται προς προσκύνηση 27-30 Νοεμβρίου.</t>
  </si>
  <si>
    <t>Πολυσπόρια στο ναό κατά την εορτή Απ. Ανδρέα</t>
  </si>
  <si>
    <t>Οι γεωργοί βράζουν πολυσπόρια και τα πάνε στην εκκλησία για να τα διαβάσει ο ιερέας. Δεν έχει εντοπιστεί μέχρι στιγμής ναός της αρχιεπ. περιφ. που συναντάται αυτό το έθιμο.
Έχουν ερωτηθεί οι ναοί του Απ. Ανδρέα στη Λευκωσία και δεν εντοπίστηκε το έθιμο.</t>
  </si>
  <si>
    <t>Αγίας Βαρβάρας</t>
  </si>
  <si>
    <t>Ι. Ν. Αγ. Βαρβάρας, Καϊμακλί</t>
  </si>
  <si>
    <t>4 Δεκεμβρίου</t>
  </si>
  <si>
    <t>Εκτίθεται προς προσκύνηση  το Λείψανο της Αγίας που φυλάσσετε στο Ναό.  </t>
  </si>
  <si>
    <t>Λιτάνευση εικόνας Αγίου Νικολάου</t>
  </si>
  <si>
    <t>Παρεκκλήσιο της Αγίας Τριάδος (εντός του Παγκυπρίου Γυμνασίου)</t>
  </si>
  <si>
    <t>4 Δεκεμβρίου 2020
6 Δεκεμβρίου 2021</t>
  </si>
  <si>
    <t>Ο Άγιος γιορτάζει στις 6 Δεκεμβρίου (αλλά γίνεται καθημερινή που είναι ανοικτό το σχολείο). Στο τέλος της Θείας Λειτουργίας ακολουθεί λιτάνευση της εικόνας του Αγίου Νικολάου προς τα ερείπια του Ναού του Αγίου Νικολάου που βρίσκονται πλησίον του Σχολείου.</t>
  </si>
  <si>
    <t>Άγιος Ελευθέριος Ονασαγόρου</t>
  </si>
  <si>
    <t>15 Δεκεμβρίου</t>
  </si>
  <si>
    <t>Ιδιαίτερη αρχιτεκτονική, κρυμμένος ναός. Στο ναό φυλάσσεται πιστό αντίγραφο της Παναγίας του Μαχαιρά. Άλλη Ιδιαιτερότητα του ναού είναι η διαφορετική τοποθέτηση των εικόνων στο εικονοστάσι.</t>
  </si>
  <si>
    <t>25 Μαρτίου</t>
  </si>
  <si>
    <t xml:space="preserve">Η 25η Μαρτίου είναι ημέρα διπλού εορτασμού, της εθνικής επανάστασης, αλλά και του Ευαγγελισμού της Θεοτόκου. Ο ναός της Φανερωμένης αποτελεί επίκεντρο των εορτασμών υπό τους ήχους της φιλαρμονικής της Εθνικής Φρουράς και την παρουσία στρατιωτικού αγήματος. </t>
  </si>
  <si>
    <t xml:space="preserve">Λιτανεία 1η Οκτωβρίου </t>
  </si>
  <si>
    <t>Καθεδρικός Αγίου Ιωάννου του Θεολόγου</t>
  </si>
  <si>
    <t>1η Οκτωβρίου</t>
  </si>
  <si>
    <t xml:space="preserve">Η 1η Οκτωβρίου αποτελεί Ημέρα Εορτής όλων των Κυπρίων. Στον Ι. Ν. Αγίου Ιωάννη γινεται λιτανεία με εικόνα και λείψανα του Αγίου Γεωργίου του Κύπριου. </t>
  </si>
  <si>
    <t>Πανηγυρική Δοξολογία για την επέτειο 28ης Οκτωβρίου 1940</t>
  </si>
  <si>
    <t xml:space="preserve">28η Οκτωβρίου </t>
  </si>
  <si>
    <t>Τιμητικό απόσπασμα της Εθνικής Φρουράς και η φιλαρμονική αποδίδουν τιμές μπροστά από τον Καθεδρικό Ναό.</t>
  </si>
  <si>
    <t xml:space="preserve">Εορτασμοί Επετείου 1ης Απρίλιου </t>
  </si>
  <si>
    <t>1η Απριλίου</t>
  </si>
  <si>
    <t>Κατ'έθιμον προσέλευση αγήματος του στρατού στην Ι.Α.Κ. και έπαρση της ελληνικής και κυπριακής σημαίας κατά την 7η πρωινή ώρα. Ακολουθεί κατάθεση στεφάνων στα Φυλακισμένα Μνήματα.</t>
  </si>
  <si>
    <t>Εθνικό μνημόσυνο του Μάρκου Δράκου</t>
  </si>
  <si>
    <t>17 Ιανουρίου 2021</t>
  </si>
  <si>
    <t>Ο Μάρκος Δράκος πέρασε στο πάνθεον των ηρώων το βράδυ της 18ης Ιανουαρίου του 1957. Μνημόσυνο στο ναό και τρισάγιο στα Φυλακισμένα Μνήματα.</t>
  </si>
  <si>
    <t xml:space="preserve">Επιμνημόσυνη δέηση για πεσόντες 1974 </t>
  </si>
  <si>
    <t>Ι. Ν. Αγίων Κωνσταντίνου και Ελένης</t>
  </si>
  <si>
    <t>15 Ιουλίου</t>
  </si>
  <si>
    <t>Μνημόσυνο που τελείται για τους πεσόντες κατά το πραξικόπημα της 15ης Ιουλίου 1974 και της τουρκικής εισβολής της 20ης Ιουλίου 1974.</t>
  </si>
  <si>
    <t xml:space="preserve">Πρεσβ. Γεώργιος Κούλας </t>
  </si>
  <si>
    <t>Μνημόσυνο κληρικών και λαϊκών που υπηρέτησαν στο ναό της Φανερωμένης</t>
  </si>
  <si>
    <t>3 Μαίου 2020 ή 16 Μαίου 2021
(Κυριακή Μυροφόρων)</t>
  </si>
  <si>
    <t>Καθιερώθηκε να γίνεται Κυριακή των Μυροφόρων.</t>
  </si>
  <si>
    <t>Μνημόσυνο του μακαριστού Γέροντα Γαβριήλ Σιόκουρου</t>
  </si>
  <si>
    <t>Ι. Ν. Απ. Μάρκου, Στρόβολος</t>
  </si>
  <si>
    <t>Αρχές Δεκεμβρίου (4/12 συνήθως, αγρυπνία)</t>
  </si>
  <si>
    <t>Πρόκειται για τον πνευματικό ηγέτη της ιστορικής μονής του Αποστόλου Βαρνάβα στην κατεχόμενη Σαλαμίνα. Πέθανε το 2013. Κατά τη διάρκεια της Αγρυπνίας τελείται δέηση ενώπιον της εικόνας της Παναγίας της Ελεούσης που αγιογράφησε ο Γέροντας.</t>
  </si>
  <si>
    <t xml:space="preserve">Σύναξη των μελών των Εκκλησιαστικών Επιτροπών της κατεχόμενης Αρχιεπισκοπικής Περιφερείας </t>
  </si>
  <si>
    <t>Ι. Ν. της του Θεού Σοφίας</t>
  </si>
  <si>
    <t>Μέσα Ιανουαρίου</t>
  </si>
  <si>
    <t>Πραγματοποιείται από το 2015 κοινός εκκλησιασμός. Δέηση υπέρ υγείας των εκτοπισμένων και επιστροφής και μνημόσυνο των τεθνεώτων Κληρικών, Δημάρχων, Κοινοταρχών, Εκκλησιαστικών Επιτρόπων, Διδασκάλων, Ευεργετών, πατέρων και αδελφών των ενοριών και κοινοτήτων της κατεχόμενης Αρχιεπισκοπικής περιφέρειας. Ακολουθεί κοπή βασιλόπιττας.</t>
  </si>
  <si>
    <t xml:space="preserve">Θ. Λειτουργία με Πατριάρχη Αλεξάνδρειας </t>
  </si>
  <si>
    <t xml:space="preserve">Ι. Ν. Αγίου Νικολάου της Στέγης </t>
  </si>
  <si>
    <t>Τέλη Αυγούστου</t>
  </si>
  <si>
    <r>
      <t>Λαμβάνει χώραν κάθε χρόνο,</t>
    </r>
    <r>
      <rPr>
        <b/>
        <sz val="11"/>
        <color theme="1"/>
        <rFont val="Calibri"/>
        <family val="2"/>
        <scheme val="minor"/>
      </rPr>
      <t xml:space="preserve"> </t>
    </r>
    <r>
      <rPr>
        <sz val="11"/>
        <color theme="1"/>
        <rFont val="Calibri"/>
        <family val="2"/>
        <scheme val="minor"/>
      </rPr>
      <t>τέλη Αυγούστου (από το 2010 καθιερώθηκε). Τελείται Πανηγυρικό Αρχιερατικό Συλλείτουργο επ’ ευκαιρία του Προγράμματος Νέων των Ορθοδόξων Εκκλησιών Μέσης Ανατολής. Κατά τη διάρκεια της Θ. Λειτουργίας ψέλνουν ελληνικά και αραβικά νέοι των Πατριαρχείων Αλεξανδρείας, Αντιοχείας, Ιεροσολύμων και της Εκκλησίας της Κύπρου. Μετά το πέρας της Θ. Λειτουργίας, ο Πατριάρχης Αλεξανδρείας και ο Αρχιεπίσκοπος Κύπρου επισκέπτονται τον κατασκηνωτικό χώρο του Αγίου Νικολάου, στον οποίο φιλοξενούνται οι νέοι που συμμετέχουν στο Πρόγραμμα.
Είναι ιδιαίτερα σημαντική λειτουργία: Βασικός σκοπός να δημιουργηθεί άρρηκτη ενότητα μεταξύ των εκκλησιών της Μέσης Ανατολής. Συμβάλλει στην ενίσχυση και την ενθάρρυνση της χριστιανικής παρουσίας στην ευρύτερη περιοχή της Μέσης Ανατολής.</t>
    </r>
  </si>
  <si>
    <t>22 922 583</t>
  </si>
  <si>
    <t>Κοινός Εκκλησιασμός των Κατηχητικών της Ιεράς Αρχιεπισκοπής</t>
  </si>
  <si>
    <t>Ι. Ν. της του Θεού Σοφίας στο Στρόβολο (συνήθως)</t>
  </si>
  <si>
    <t xml:space="preserve">Μέσα/τέλη Οκτώβρη  </t>
  </si>
  <si>
    <t xml:space="preserve">Επ’ ευκαιρία της έναρξης της νέας κατηχητικής χρονιάς, τελείται Θεία Λειτουργία (μέσα/τέλη Οκτώβρη).  </t>
  </si>
  <si>
    <t>Θ.Λειτουργία στην αγγλική γλώσσα</t>
  </si>
  <si>
    <t>Εικόνα Οσίας Ματρώνας</t>
  </si>
  <si>
    <t>Ι. Ν. Παναγία Τράχωνα, Στρόβολος</t>
  </si>
  <si>
    <t>2 Μαίου</t>
  </si>
  <si>
    <t xml:space="preserve">Η εικόνα είχε προσφερθεί ως δώρο στον Αρχιεπίσκοπο Κύπρου κατά την επίσκεψη του στην Ιερά Μονή Αγίας Σκέπης, όπου φυλάσσεται το σκήνωμα της Αγίας στη Ρωσία. Από τη 1η Μαίου 2018 φιλοξενείται στον Ι. Ν. Παναγίας του Τράχωνα και καθιερώθηκε κάθε χρόνο στις 2 Μαΐου να τιμάται ιδιαίτερα η μνήμη της. Επίσης, κάθε εβδομάδα τελείται παράκληση προς την Οσία. </t>
  </si>
  <si>
    <t>Οικον. Γεώργιος Χρυσοστόμου</t>
  </si>
  <si>
    <t>Κόλλυβα</t>
  </si>
  <si>
    <t>Κατόπιν συνεννοήσεως με Μονή</t>
  </si>
  <si>
    <t>Η χρήση του άρτου είναι άρρηκτα συνδεδεμένη με την λαϊκή λατρεία. Ο άρτος στη χριστιανική λατρεία ονομάζεται πρόσφορο διότι ο πιστός το προσφέρει στην εκκλησία για χρήση του στη Θεία Ευχαριστία. Στις θρησκευτικές υποχρεώσεις των πιστών ανήκει η προσφορά προς τιμήν των Αγίων. Για να γίνει το μυστήριο της Θ. Ευχαριστίας είναι απαραίτητο να υπάρχει πρόσφορο.</t>
  </si>
  <si>
    <t>Οποιοδήποτε ναό</t>
  </si>
  <si>
    <t xml:space="preserve">Πρόσφορα από 20 γυναίκες </t>
  </si>
  <si>
    <t>Ι. Ν. Αποστόλου Ανδρέου,Στρόβολος 3</t>
  </si>
  <si>
    <t>Κάθε Σαββατοκυρίακο</t>
  </si>
  <si>
    <t>20 γυναίκες (κάποτε λιγότερες), με καταγωγή από κατεχόμενα εδάφη, το Σαββατοκυρίακο φέρνουν τα πρόσφορα που έχουν φτιάξει οι ίδιες για να σφραγιστούν στο ναό του Απ. Ανδρέα. Το κάθε πρόσφορο παρασκευάζεται με την τοπική συνταγή του κατεχόμενου χωριού από το οποίο κατάγεται η κάθε γυναίκα.</t>
  </si>
  <si>
    <t>Ο γιορτάρης</t>
  </si>
  <si>
    <t>Οποιαδήποτε εορτή</t>
  </si>
  <si>
    <t xml:space="preserve">Εκτός από το πρόσφορο και τα κόλλυβα, ο γιορτάρης όταν γίνεται η λιτή κρατά τη μυροδόχο στο ναό του Αγίου Σπυρίδωνα και στο ναό του Απ. Ανδρέα. </t>
  </si>
  <si>
    <t>Παννυσίδα</t>
  </si>
  <si>
    <t xml:space="preserve">Σησαμωτό άρτο που προσφέρουν οι Χριστιανοί στις εκκλησίες κατά τις εορτές μαζί με κόλλυβα. </t>
  </si>
  <si>
    <t>Διπλή Παναγία</t>
  </si>
  <si>
    <t>Ι.Ν. Παναγίας Χρυσαλινιώτισσας</t>
  </si>
  <si>
    <t>Κατόπιν συνεννοήσεως με ιερέα</t>
  </si>
  <si>
    <t>Σπάνιος εικονογραφικός τύπος της Παναγίας. Διπλή απεικόνιση της Παναγίας. Η μία απ’ αυτές είναι η Παναγία η Αγαπητική ή Ενωτική, και η άλλη η Παναγία η Μισητική ή Χωριστική. Οι πιστοί προσεύχονται στην 1η για να τους φέρει αγάπη και στη 2η για να κάνουν τους δικούς τους να μισήσουν την αμαρτία που κάνουν π.χ ένας μοιχός να επιστρέψει στη συζυγική του εστία.</t>
  </si>
  <si>
    <t>Παράκληση με το «ασημένιο κράνος»</t>
  </si>
  <si>
    <t>Άγιος Κασσιανός</t>
  </si>
  <si>
    <t xml:space="preserve">Πολύ ιδιαίτερη περίπτωση. Ελάχιστες οι περιπτώσεις που χρησιμοποιούνται σήμερα θαυματουργά σκεύη/αρχαία κειμήλια. Πολλά από τα αρχαία κειμήλια του ναού πιθανολογείται ότι βρέθηκαν κατά τον Μεσαίωνα σε σπηλιά της περιοχής, μεταξύ αυτών και το ασημένιο κράνος, το οποίο θεωρείται θαυματουργό (πολλά άτομα που υποφέρουν κυρίως από πονοκεφάλους ζητούν να γίνει παράκληση στη διάρκεια της οποίας ο ιερέας τους φορά το κράνος). Εθιμικά, κατά την Καθαρά Δευτέρα το βγάζουν για προσκύνημα και όσοι θέλουν κάνουν παράκληση με αυτό. </t>
  </si>
  <si>
    <t>Τάματα</t>
  </si>
  <si>
    <t>Άγιος Γεώργιος ΠΑΣΥΔΥ</t>
  </si>
  <si>
    <t>Κατόπιν συνεννοήσεως με φύλακα</t>
  </si>
  <si>
    <t>Οι μητέρες αφήνουν στο εκκλησάκι τα παπουτσάκια των μωρών τους (για μωρά που αργούν να περπατήσουν).</t>
  </si>
  <si>
    <t xml:space="preserve">Τα μαρτυρικά </t>
  </si>
  <si>
    <t>Κατόπιν συνεννοήσεως με γονείς</t>
  </si>
  <si>
    <t>Οι παρευρισκόμενοι είναι μάρτυρες στη βάπτιση. Παλαιότερα έδιναν νομίσματα. Σήμερα πρόκειται για τα χαρακτηριστικά σταυρουδάκια με την καρφίτσα που φορούν οι καλεσμένοι, προκειμένου να επικυρώσουν την παρουσία τους στο ιερό μυστήριο και την «είσοδο» του νεοφώτιστου στη Χριστιανοσύνη.</t>
  </si>
  <si>
    <t>Το βρέφος χρίζεται με την πνευματικότητα και την καθαρότητα του Αγίου Πνεύματος. 8 μέρες μετά κάνουν μπάνιο το μωρό. Σύμφωνα με την παράδοση, μετά την τελετή της βάπτισης η μητέρα δεν έπρεπε να ξεπλύνει το παιδί από το λάδι. Συνήθως, τα ρούχα που ήταν βρεγμένα με το λάδι, το αγιασμένο νερό της κολυμπήθρας και με τα υπολείμματα του Αγίου Μύρου, τα έπλεναν με ξεχωριστή φροντίδα πρώτα σε ποτάμι ή θάλασσα (όπου αυτό ήταν δυνατό) και μετά στο σπίτι. Επίσης, φρόντιζαν το νερό που χρησιμοποιούσαν να μη χυθεί σε ακάθαρτο τόπο (πετιόταν είτε στη θάλασσα, είτε σε απάτητο χώμα). Γι' αυτό, όποιος ακουμπά στα μύρα κατά τη βάπτιση ξεπλένεται. Κανονικά το λάδι χύνεται στα χέρια του νοννού, όχι μόνο στο βαμβάκι,κάτι που σπάνια συναντάται στις μέρες μας.</t>
  </si>
  <si>
    <t xml:space="preserve">Συμβολίζει τον Τίμιο Πρόδρομος και γ' αυτό πηγαίνει μπροστά από το νονό. Όπως ο Προδρ. προετοίμασε το δρόμο του Χριστού, έτσι και η λαμπάδα συμβολίζει το δρόμο για την προετοιμασία του μωρού στη χριστ. ζωή.Τρεις Κυριακές πρέπει το νεοφώτιστο να συνοδεύεται στην εκκλησία απο την πνευματική του μητέρα (ή τον πνευματικό πατέρα) για να μεταλάβει, έχοντας τη λαμπάδα και τις τρεις φορές μαζί τους αναμμένη, την οποία και παραδίδουν στο τέλος στην εκκλησία. </t>
  </si>
  <si>
    <t xml:space="preserve">Τριχοκουρία </t>
  </si>
  <si>
    <t>Το μωρό κουρεύεται συμβολικά γιατί από δω και πέρα θα έχει κεφαλή τον Χριστό, είναι η 1η θυσία του νεοφώτιστου κλπ.. Στα χωριά κόβονται πιο μετά τα μαλλιά του μωρού. 
 Πρόκειται για αρχαίο έθιμο. Ήδη στην αρχαία Ελλάδα υπήρχε η
συνήθεια οι γονείς να προσφέρουν ως θυσία στους βωμούς των θεών τα πρώτα μαλλιά που έκοβαν από τα παιδιά τους. Ο χριστιανισμός παρέλαβε αυτό το έθιμο και το διατήρησε ως δείγμα αφιέρωσης στο Θεό. Σύμφωνα με την παράδοση, τα μωρά δεν πρέπει να κουρεύονται πριν το μυστήριο της βάπτισης. Αν αυτό κρίνεται απαραίτητο, ειδικά στα αγοράκια, οι μητέρες πρέπει να κρατούν τα κομμένα μαλλάκια και να τα ρίχνουν στο νερό της κολυμβήθρας κατά το μυστήριο της βάπτισης. Πλέον κάτι τέτοιο δεν συνηθίζεται.</t>
  </si>
  <si>
    <t>Το νερό της κολυμπήθρας</t>
  </si>
  <si>
    <t>Μετά τη βάπτιση, πρέπει να πεταχτεί είτε στη θάλασσα, είτε σε απάτητο χώμα.</t>
  </si>
  <si>
    <t xml:space="preserve">Λευκά ρούχα νεοβάπτιστου </t>
  </si>
  <si>
    <t>Ο νονός/νονά σύμφωνα με την παράδοση της Εκκλησίας αγοράζει λευκά ενδύματα για το μωρό. Τα λευκά ρούχα, που ονομάζονταν και "εμφώτεια" ή "φωτίκια", συμβολίζουν τη λαμπρότητα της ψυχής, τον εσωτερικό φωτισμό, το φως και το κάλλος του Χριστού, που ενδύθηκε ο νεοφώτιστος. Το λευκό συμβολίζει επίσης την καθαρότητα και τη φωτεινότητα της ψυχής του βαπτισθέντος.</t>
  </si>
  <si>
    <t>Ο σταυρός</t>
  </si>
  <si>
    <t xml:space="preserve">Χρυσός, σύμβολο της νίκης του Χριστού </t>
  </si>
  <si>
    <t>Παράδοση μωρού μετά τη βάπτιση</t>
  </si>
  <si>
    <t>Εθιμοτυπικό είναι η μητέρα να  φιλήσει το χέρι του νοννού και να πάρει το μωρό μετά το τέλος της λειτουργίας.</t>
  </si>
  <si>
    <t xml:space="preserve">Τα καλέσματα του γάμου </t>
  </si>
  <si>
    <t>Κατόπιν συνεννοήσεως με ζευγάρι</t>
  </si>
  <si>
    <t>Παλαιότερα έδιναν 1 κερί σε κάθε οικογένεια και κάποιοι έδιναν και κουλούρια. Η οικογένεια της νύφης καλούσε με ράντισμα με ροδόνερο. Σήμερα έντυπα προσκλητήρια.</t>
  </si>
  <si>
    <t xml:space="preserve">Η μουσική στο γάμο </t>
  </si>
  <si>
    <t>Ιδιαίτερα δίστιχα με συνοδεία βιολιού. Χαρακτηριστικό είναι το τραγούδι του γάμου (ώρα καλή τζι ώρα χρυσή).</t>
  </si>
  <si>
    <t xml:space="preserve">Ζώσιμο γαμπρού και νύφης </t>
  </si>
  <si>
    <t>Το ζευγάρι ζώνουν τρεις φορές με κόκκινο μαντήλι ή ζώνη. Με αυτόν τον τρόπο οι γονείς αποχαιρετούν το παιδί τους.Το ζώσιμο συμβολίζει την αγνότητα του ζευγαριού, ενώ το λύσιμο, σύμφωνα με λαϊκές αλλά και βυζαντινές πηγές, υποδηλώνει τη μετάβαση από την παρθενική ζωή στην έγγαμη. </t>
  </si>
  <si>
    <t>Για την αποτροπή του κακού ματιού. </t>
  </si>
  <si>
    <t>Χορεύουν τρεις κύκλους γύρω από την νύφη ή τον γαμπρό. </t>
  </si>
  <si>
    <t xml:space="preserve">Με δίσκο με στέφανα, αρραβώνες, ελιά,κουφέττα, καπνιστομέρεχα. Παλαιότερα γινόταν με τα πόδια και πέρναγαν μέσα από τους δρόμους του χωριού συνοδευόμενοι από συγγενείς και φίλους. Γινόταν με συνοδεία βιολιών και λαούτων. (κάποτε απαντάται και σήμερα το έθιμο αυτό). </t>
  </si>
  <si>
    <t>Συνοδεία νύφης</t>
  </si>
  <si>
    <t xml:space="preserve">Ο πατέρας παραδίδει τη νύφη στο γαμπρό "αγνή" και "καθαρή". </t>
  </si>
  <si>
    <t xml:space="preserve">Άξιον εστί κατά την είσοδο του ζευγαριού στο ναό </t>
  </si>
  <si>
    <t>Σε ελάχιστες εκκλησίες γίνεται πλέον. Δεν έχει εντοπιστεί στην Αρχιεπ. περιφ.</t>
  </si>
  <si>
    <t>Η Θέση των Μελλονύμφων</t>
  </si>
  <si>
    <t>Οι μελλόνυμφοι είναι όρθιοι ο ένας δίπλα στον άλλο (ισοτιμία). Η «ἐκ δεξιῶν» θέση του άνδρα συμβολίζει το προβάδισμα που έχει ως κεφαλή.</t>
  </si>
  <si>
    <t>Χορός Ησαία</t>
  </si>
  <si>
    <t>Ο κύκλος (3 φορές) γύρω από το τραπέζι συμβολίζει την αιωνιότητα. Κατά το χορό του Ησαΐα, μερικοί παρευρισκόμενοι χτυπούν ελαφρά στη ράχη το γαμπρό.</t>
  </si>
  <si>
    <t>«… η δε γυνή ίνα φοβείται τον άνδρα»</t>
  </si>
  <si>
    <t>Έθιμο του 20ου αιώνα, όταν οι γυναίκες άρχισαν να χειραφετούνται, το οποίο, βέβαια, βασίζεται σε λανθασμένη ερμηνεία της λέξης «φοβείται».</t>
  </si>
  <si>
    <t>Η Ένωση και η Λύση των Χεριών</t>
  </si>
  <si>
    <t>Σε κάποιο σημείο της ακολουθίας ο ιερέας ενώνει τα δεξιά χέρια του γαμπρού και της νύμφης (συμβολίζει την ένωσή τους από τον ίδιο τον Χριστό). Τους τα λύνει ο ιερέας στο τέλος της ακολουθίας, λίγο πριν το «Δι’ ευχών». Η συμβολική αυτή πράξη της λύσης δηλώνει ότι πρέπει να τηρούν το νόμο του Ευαγγελίου.</t>
  </si>
  <si>
    <t>Στην εκκλησία του Αγ. Γεωργίου το ζευγάρι φέρει βασιλικές κορώνες γάμου. Η νύφη και ο γαμπρός θα είναι βασίλισσα και βασιλιάς στο νέο τους σπιτικό.</t>
  </si>
  <si>
    <t>Ένα από τα βασικότερα σύμβολα του γάμου. Τα στέφανα είναι σύμβολα βασιλικά. Με το γάμο δημιουργείται ένα νέο βασίλειο. Μόλις τελειώσει η τελετή του γάμου οι συγγενείς φιλάνε τα  στέφανα και τους δίνουν την ευχή τους.</t>
  </si>
  <si>
    <t>Ρίξιμο ρυζιού στο ζευγάρι</t>
  </si>
  <si>
    <t>Είδος ευχής για το «ρίζωμα» των νεόνυμφων, για πολυγονία και ευγονία και αύξηση των υλικών αγαθών.</t>
  </si>
  <si>
    <t xml:space="preserve">Χαρακτηριστικό έθιμο που σήμερα λαμβάνει χώρα σε σπάνιες περιπτώσεις που τελείται κυπριακός παραδοσιακός γάμος. Το αναλάμβαναν μονοστέφανες γυναίκες και κυλούσαν μικρά παιδιά πάνω με την ευχή για πολλούς απογόνους. </t>
  </si>
  <si>
    <t xml:space="preserve">Λευκό νυφικό </t>
  </si>
  <si>
    <t>Κατά παράδοση το νυφικό είναι λευκό (οι απόψεις διίστανται ως προς το συμβολισμό του). Τo  λευκό νυφικό κυριάρχησε στα μέσα του 20ου αιώνα.</t>
  </si>
  <si>
    <t xml:space="preserve">Νυφική ανθοδέσμη </t>
  </si>
  <si>
    <t>Η ανθοδέσμη της νύφης κατείχε συμβολικό ρόλο από την αρχαιότητα. Ως «φυλαχτό» από τα κακά πνεύματα. Η παράδοση της ρίψης ξεκίνησε κάπου στη Γαλλία τον 14ο αι. Θεωρούσαν μεγάλη τύχη να πάρουν έστω και ένα μικρό κομμάτι από τα πράγματα της νύφης.
Το έθιμο συνεχίστηκε και σήμερα η νύφη πετάει την ανθοδέσμη στις ελεύθερες φίλες της. Όποια την πιάσει θα είναι η επόμενη που θα παντρευτεί.</t>
  </si>
  <si>
    <t>Δύο λαμπάδες πλαισιώνουν το ιερό τραπέζι με το Ευαγγέλιο. Οι αναμμένες λαμπάδες συμβολίζουν το φως του Χριστού. Επίσης αποτελούν σύμβολο των γλωσσών της Πεντηκοστής και της καθόδου του Αγίου Πνεύματος. Σύμφωνα με μία άλλη ερμηνεία, συμβολίζουν τις πέντε φρόνιμες παρθένες (γνωστή παραβολή). Παλαιότερα και σπανίως σήμερα, ο ιερέας δίνει τις λαμπάδες στα χέρια των νεονύμφων την ώρα του μυστηρίου.</t>
  </si>
  <si>
    <t>Κοινό ποτήριο</t>
  </si>
  <si>
    <t>Σαν υπόσχεση ότι από τη στιγμή εκείνη θα μοιράζονται τα πάντα.</t>
  </si>
  <si>
    <t xml:space="preserve">Βυζαντινός γάμος </t>
  </si>
  <si>
    <t>Σπάνια γίνεται σήμερα. Το μυστήριο γίεται παράλληλα με τη Θ.Λειτουργία πρωί Κυριακής και διαρκεί 3 ώρες. Το ζευγάρι που παντρεύεται είναι αυτό που λαμβάνει πρώτο τη Θεία Κοινωνία.</t>
  </si>
  <si>
    <t>Διαβάζονται τα ρούχα των νεόνυμφων</t>
  </si>
  <si>
    <t xml:space="preserve">Παλαιότερα, ο ιερέας πήγαινε στα αλλάματα των νεόνυμφων και τους έζωνε και τους συνόδευε στην εκκλησία. Σήμερα σπανίως τους καλούν πριν το γάμο και διαβάζονται τα ρούχα για ευλογία.  </t>
  </si>
  <si>
    <t xml:space="preserve">Το έθιμο των κουφέτων έχει τις ρίζες του στα πρώτα χριστιανικά χρόνια όπου πρόσφεραν στους νεόνυμφους αμύγδαλα με μέλι. Πολλοί είναι οι συμβολισμοί, π.χ. η σκληρότητα του αμυγδάλου αντιπροσωπεύει την αντοχή του γάμου. </t>
  </si>
  <si>
    <t>Ψαλτική Τέχνη</t>
  </si>
  <si>
    <t>Σχολή Βυζαντινής Μουσικής Ιεράς Αρχιεπισκοπής Κύπρου</t>
  </si>
  <si>
    <t>Κατόπιν συνεννοήσεως με υπεύθυνο</t>
  </si>
  <si>
    <t>Άλλα δρώμενα</t>
  </si>
  <si>
    <t xml:space="preserve">Το κύριο μέσο επικοινωνίας της θρησκευτικής λατρείας. Διευθυντής της Σχολής ο Πρωτοπρ. Δημήτριος Δημοσθένους, Προϊστάμενος εφημέριος του Καθεδρικού Ιερού Ναού Αγίου Ιωάννου του Θεολόγου (τηλ. 99 61 87 63). Σχετική δράση σε εκκλησιαστικούς χώρους, σε σχολές ψαλτικής και στην εκπαίδευση. </t>
  </si>
  <si>
    <t>Ι. Μ. Θεοτόκου, Καμπιά</t>
  </si>
  <si>
    <t xml:space="preserve">Αδελφή Σαλώμη </t>
  </si>
  <si>
    <t>Ημερολογιακή Ταξινόμηση</t>
  </si>
  <si>
    <t>Δρώμενο</t>
  </si>
  <si>
    <t>22673296/
22660761</t>
  </si>
  <si>
    <t>22673296/22660761</t>
  </si>
  <si>
    <t>14 Νοεμβρίου</t>
  </si>
  <si>
    <t>Άλλα δρώμενα λατρευτικού και/ή εθιμικού χαρακτήρα (Αρχιεπ. Περιφέρεια)</t>
  </si>
  <si>
    <t>Ιωσήφ ο Πάγκαλος</t>
  </si>
  <si>
    <t>12 Απριλίου</t>
  </si>
  <si>
    <t>Το βράδυ της Κυριακής των Βαίων ψάλλεται ο όρθρος της Μεγάλης Δευτέρας, όπου τιμάται ο Ιωσήφ ο Πάγκαλος. Θεωρήθηκε ως προεικόνιση του Χριστού, η ιστορία του θυμίζει το Θείο Μαρτύριο. Η υμνογραφία της ημέρας είναι αφιερωμένη στον Ιωσήφ και την παραβολή της ξηρανθείσης συκής. Οι πιο γνωστοί ύμνοι, είναι το Ιδού ο Νυμφίος και το Τον νυμφώνα σου βλέπω.</t>
  </si>
  <si>
    <t>Συνέντευξη (ημερομ.)</t>
  </si>
  <si>
    <t>Άλλες προκαταρκτικές επισκέψεις (ημερομ.)</t>
  </si>
  <si>
    <t>Κινηματογράφηση</t>
  </si>
  <si>
    <t>Ντοκιμαντέρ</t>
  </si>
  <si>
    <t>Ημερομηνία διεξαγωγής</t>
  </si>
  <si>
    <t xml:space="preserve">Συνηθίζεται να παίρνουν στην εκκλησία κόλλυβα «για να μακαριστούν οι πεθαμένοι». 
Τα κόλλυβα είναι ένα από τα πιο παλαιά χριστιανικά έθιμα. </t>
  </si>
  <si>
    <t>Ι. Μ. Καμπιά</t>
  </si>
  <si>
    <t xml:space="preserve">3 ευχές του γάμου </t>
  </si>
  <si>
    <t>Η στέψη (τα στέφανα)</t>
  </si>
  <si>
    <t>28 Απριλίου 2021
(απόγευμα)</t>
  </si>
  <si>
    <t>24 Απριλίου 2021</t>
  </si>
  <si>
    <t xml:space="preserve">4 Μαίου 2021 Τρίτη Λαμπρής 
</t>
  </si>
  <si>
    <t>_</t>
  </si>
  <si>
    <t xml:space="preserve">Το χρίσμα </t>
  </si>
  <si>
    <t>ο ιερέας μαζί με τον βαπτιζόμενο και τον ανάδοχο στέκονται στο νάρθηκα η στο πίσω μέρος του ναού</t>
  </si>
  <si>
    <t>Η κατήχηση (προβαπτιστικές ευχές)</t>
  </si>
  <si>
    <t xml:space="preserve">αιτήσεις του ιερέα, ευχή για την πνευματική προκοπή, ευχή του αγιασμού του νερού της κολυμβήθρας,ευχή της ευλογίας του ελαίου, οι 3 καταδύσεις </t>
  </si>
  <si>
    <t>Εκδήλωση χαράς και πανηγυρισμού για το ότι ένας ακόμη άνθρωπος δέχτηκε τη σωτηρία.</t>
  </si>
  <si>
    <t>Απόλουση</t>
  </si>
  <si>
    <t xml:space="preserve">Ιερός χορός </t>
  </si>
  <si>
    <t>Το βάπτισμα (ευχές &amp; κατάδυση)</t>
  </si>
  <si>
    <t>Μεγάλη Ακολουθία των Παθών</t>
  </si>
  <si>
    <t>Μεγάλη Ακολουθία των Παθών (12 ευαγγέλια)</t>
  </si>
  <si>
    <t>Το αντίδωρο της Μ.Πέμπτης</t>
  </si>
  <si>
    <t>Αγιασμός Μ. Πέμπτης</t>
  </si>
  <si>
    <t xml:space="preserve"> Kάτω από το αναλόγιο των 12 ευαγγελίων τοποθετούνται φιαλές με νερό για να να γίνει αγιασμός (και να χρησιμοποιηθεί στο προζύμι για το ζύμωμα των πασχαλινών άρτων το οποίο ανανεώνεται τον επόμενο χρόνο).</t>
  </si>
  <si>
    <t xml:space="preserve">Οι γυναίκες εκτός από το βασιλικό από το δίσκο του ιερέα πιάνουν το προζύμι. </t>
  </si>
  <si>
    <t>Ασπασμός ευαγγελίου, τρεις ευχές και ένωση χεριών</t>
  </si>
  <si>
    <t>«Εὐχὴ ἐπὶ λύσιν στεφάνων τῆ ὀγδόῃ ἡμέρᾳ». </t>
  </si>
  <si>
    <t xml:space="preserve">Μνημόσυνο </t>
  </si>
  <si>
    <t>Πανηγυρικός εσπερινός Αγ. Θέκλας</t>
  </si>
  <si>
    <t xml:space="preserve">Μέγας Αγιασμός  </t>
  </si>
  <si>
    <t xml:space="preserve">Ρίψη του σταυρού </t>
  </si>
  <si>
    <t xml:space="preserve">Πομπή από την Αγ. Βαρβάρα (όλες οι ενορίες Αγλαντζιάς) προς την εξέδρα για την τελετή της καταδύσεως του Τιμίου Σταυρού και τον καθαγιασμό των υδάτων στη Λίμνη του Αγίου Γεωργίου Αθαλάσσης. Ακολουθεί η ιερή εικόνα της Βαπτίσεως του Χριστού, οι επίσημοι και ο λαός. Το Σταυρό περιμένουν οι κολυμβητές διαφόρων ηλικιών (όπου είναι εφικτό) ενώ οι πιστοί παίρνουν και αγιασμό σπίτι. </t>
  </si>
  <si>
    <t>Ι.Ν. Αποστόλου Λουκά</t>
  </si>
  <si>
    <t xml:space="preserve">Αρραβώνες </t>
  </si>
  <si>
    <t xml:space="preserve">Ευλογεί τις βέρες </t>
  </si>
  <si>
    <t>10 Ιουνίου 2021</t>
  </si>
  <si>
    <t>21 Μαρτίου 2021</t>
  </si>
  <si>
    <t>4 Απριλίου 2021</t>
  </si>
  <si>
    <t>25 Απριλίου 2021</t>
  </si>
  <si>
    <t>30 Απριλίου 2021</t>
  </si>
  <si>
    <t xml:space="preserve">3 Οκτωβρίου 2020 </t>
  </si>
  <si>
    <t>Βάπτιση</t>
  </si>
  <si>
    <t>6 Ιανουαρίου 2021</t>
  </si>
  <si>
    <t>1 Φεβρουαρίου 2021</t>
  </si>
  <si>
    <t>6 Αυγούστου 2021</t>
  </si>
  <si>
    <t>27 Αυγούστου 2021</t>
  </si>
  <si>
    <t>14 Σεπτεμβρίου 2021</t>
  </si>
  <si>
    <t>18 Μαίου 2021</t>
  </si>
  <si>
    <t xml:space="preserve">03/10/20 (Παπαντωνίου &amp; ιερέως) </t>
  </si>
  <si>
    <t>__</t>
  </si>
  <si>
    <t xml:space="preserve">Οι λαμπάδες του γάμου </t>
  </si>
  <si>
    <t>Το κάπνισμα στο γάμο</t>
  </si>
  <si>
    <t>Χορός πανεριού (γάμος)</t>
  </si>
  <si>
    <t>Η πορεία προς την εκκλησία (γάμος)</t>
  </si>
  <si>
    <t>Κορώνα στο κεφάλι (γάμος)</t>
  </si>
  <si>
    <t>Το ράψιμο του κρεβατιού (γάμος)</t>
  </si>
  <si>
    <t>Κουφέττα (γάμος)</t>
  </si>
  <si>
    <t>Λαμπάδα βάπτισης</t>
  </si>
  <si>
    <t xml:space="preserve">Χρίσμα </t>
  </si>
  <si>
    <t xml:space="preserve">Εξομολόγηση </t>
  </si>
  <si>
    <t xml:space="preserve">Ιερωσύνη </t>
  </si>
  <si>
    <t xml:space="preserve">Αγιασμός </t>
  </si>
  <si>
    <t>.</t>
  </si>
  <si>
    <t>Λειτουργία των Κατηχουμένων</t>
  </si>
  <si>
    <t>Το Σύμβολο της Πίστεως</t>
  </si>
  <si>
    <t>Η Κυριακή Προσευχή: "Πάτερ ημών..."</t>
  </si>
  <si>
    <t xml:space="preserve">Ο επινίκιος ύμνος </t>
  </si>
  <si>
    <t xml:space="preserve">Γάμος </t>
  </si>
  <si>
    <t>Το Χρίσμα είναι το Μυστήριο που ακολουθεί μετά το Βάπτισμα. Τα σημεία του Μυστηρίου (άγιο Μύρο, ευχή ιερέα, χρίση των κυρίων μερών του σώματος,  «Σφραγίς δωρεάς Πνεύματος Αγίου. Αμήν»), το Άγιο Μύρος &amp; συμβολισμός, η χάρη του Μυστηρίου.</t>
  </si>
  <si>
    <t>Ευχέλαιο</t>
  </si>
  <si>
    <t xml:space="preserve">Ευχέλαιο σε οικία </t>
  </si>
  <si>
    <t xml:space="preserve">Κατόπιν συνεννοήσεως </t>
  </si>
  <si>
    <t xml:space="preserve">Τα σημεία του μυστηρίου της Εξομολόγησης </t>
  </si>
  <si>
    <t>1) Η εξομολόγηση των αμαρτιών μπροστά στον Πνευματικό με ειλικρινή μετάνοια.
2) Η επίθεση της χειρός του Πνευματικού στον Εξομολογούμενο.
3) Η συγχωρητική ευχή που διαβάζει ο Ιερέας</t>
  </si>
  <si>
    <t xml:space="preserve">Το πετραχήλι </t>
  </si>
  <si>
    <t xml:space="preserve">Χειροτονία Επισκόπου  </t>
  </si>
  <si>
    <t xml:space="preserve">Χειροτονία Πρεσβυτέρου   </t>
  </si>
  <si>
    <t xml:space="preserve">Χειροτονία Διακόνου </t>
  </si>
  <si>
    <t xml:space="preserve">Επίθεση χειρών &amp; ευχή </t>
  </si>
  <si>
    <t xml:space="preserve">Ιερά Μυστήρια </t>
  </si>
  <si>
    <t xml:space="preserve">Ιερή Ακολουθία </t>
  </si>
  <si>
    <t xml:space="preserve">Ώρες </t>
  </si>
  <si>
    <t>Α' ΩΡΑ</t>
  </si>
  <si>
    <t>Μετά με την ακολουθία του όρθρου</t>
  </si>
  <si>
    <t>Γ' ΩΡΑ</t>
  </si>
  <si>
    <t xml:space="preserve">Μετά με την ακολουθία της Α' ώρας. </t>
  </si>
  <si>
    <t xml:space="preserve">Όρθρος </t>
  </si>
  <si>
    <t>Μετά με την ακολουθία της Γ' ώρας</t>
  </si>
  <si>
    <t>ΣΤ' ΩΡΑ</t>
  </si>
  <si>
    <t>Ακολουθία των Τυπικών</t>
  </si>
  <si>
    <t>Ανάμεσα στην ΣΤ' και την Θ' ώρα, ενώ κατά τη Μεγάλη Τεσσαρακοστή τελείται αμέσως μετά το τέλος της Θ' ώρας</t>
  </si>
  <si>
    <t>Θ' ΩΡΑ</t>
  </si>
  <si>
    <t>Πριν την ακολουθία του Εσπερινού</t>
  </si>
  <si>
    <t xml:space="preserve">Ακάθιστος Ύμνος </t>
  </si>
  <si>
    <t>Μεσονυκτικό</t>
  </si>
  <si>
    <t xml:space="preserve">Τριθέκτη </t>
  </si>
  <si>
    <t xml:space="preserve">Εσπερινός </t>
  </si>
  <si>
    <t xml:space="preserve">Απόδειπνο </t>
  </si>
  <si>
    <t xml:space="preserve">Κυριακή των Βαίων </t>
  </si>
  <si>
    <t xml:space="preserve">Σάββατο του Λαζάρου </t>
  </si>
  <si>
    <t xml:space="preserve">Θεοφάνεια </t>
  </si>
  <si>
    <t xml:space="preserve">Ύψωσις του Τιμίου Σταυρού </t>
  </si>
  <si>
    <t xml:space="preserve">Θεομητορικές Εορτές </t>
  </si>
  <si>
    <t xml:space="preserve">Εισόδια Θεοτόκου </t>
  </si>
  <si>
    <t xml:space="preserve">Κοίμησις Θεοτόκου </t>
  </si>
  <si>
    <t xml:space="preserve">Ευαγγελισμός </t>
  </si>
  <si>
    <t xml:space="preserve">Υπαπαντή </t>
  </si>
  <si>
    <t xml:space="preserve">Απόδοση Εορτών </t>
  </si>
  <si>
    <t>Προεόρτια Χριστουγέννων</t>
  </si>
  <si>
    <t xml:space="preserve">Προεόρτια Θεοφανείων </t>
  </si>
  <si>
    <t xml:space="preserve">Μεθέορτο Γενεσίου Προδρόμου </t>
  </si>
  <si>
    <t xml:space="preserve">Μεθέορτο αποτομής κεφαλής Γενεσίου Προδρόμου </t>
  </si>
  <si>
    <t xml:space="preserve">Μεθέορτο εορτής Αγίου Δημητρίου </t>
  </si>
  <si>
    <t xml:space="preserve">Κάθε βράδυ </t>
  </si>
  <si>
    <t xml:space="preserve">Καθημερινές Μ. Τεσσαρακοστής </t>
  </si>
  <si>
    <t xml:space="preserve">Μέγα Απόδειπνο στις μονές </t>
  </si>
  <si>
    <t xml:space="preserve">Μικρό Απόδειπνο στις μονές </t>
  </si>
  <si>
    <t xml:space="preserve">Μικρό Απόδειπνο  στους ναούς </t>
  </si>
  <si>
    <t xml:space="preserve">Μέγα Απόδειπνο στους ναούς </t>
  </si>
  <si>
    <t xml:space="preserve">Κυριακές Μ. Τεσσαρακοστής </t>
  </si>
  <si>
    <t xml:space="preserve">Μικρό Απόδειπνο κατά την αγρυπνία </t>
  </si>
  <si>
    <t xml:space="preserve">Μέγα Απόδειπνο κατά την αγρυπνία </t>
  </si>
  <si>
    <t xml:space="preserve">Χριστούγεννα, Θεοφάνεια, Ευαγγελισμός (να μην συμπέπτει Κυριακή ή Δευτέρα) </t>
  </si>
  <si>
    <t xml:space="preserve">Απόδοση Πάσχα </t>
  </si>
  <si>
    <t xml:space="preserve">Το Άξιον Εστί </t>
  </si>
  <si>
    <t xml:space="preserve">Άσπιλε Αμόλυντε </t>
  </si>
  <si>
    <t xml:space="preserve">Ευχή στην Υπεραγία Θεοτόκο </t>
  </si>
  <si>
    <t xml:space="preserve">Την τιμιωτέραν των χερουβείμ </t>
  </si>
  <si>
    <t xml:space="preserve">Ο Οεός οικτηρήσαι ημάς  </t>
  </si>
  <si>
    <t xml:space="preserve">Ευχή ιερέως για να μας συγχωρέσει ο Θεός </t>
  </si>
  <si>
    <t xml:space="preserve">Η Ακολουθία του Μεσονυκτικού </t>
  </si>
  <si>
    <t xml:space="preserve">Παραβολές </t>
  </si>
  <si>
    <t xml:space="preserve">Η Παραβολή των 10 Παρθένων </t>
  </si>
  <si>
    <t xml:space="preserve">Μεσονυκτικό κατά τις καθημερινές σε Μονές </t>
  </si>
  <si>
    <t xml:space="preserve">Μεσονυκτικό κατά τις Κυριακές σε Μονές </t>
  </si>
  <si>
    <t xml:space="preserve">Το καθημερινό Μεσονυκτικό στους ναούς </t>
  </si>
  <si>
    <t xml:space="preserve">Το Μεσονυκτικό του Σαββάτου στους ναούς </t>
  </si>
  <si>
    <t xml:space="preserve">Το Μεσονυκτικό της Κυριακής στους ναούς </t>
  </si>
  <si>
    <t xml:space="preserve">Απόλυσις </t>
  </si>
  <si>
    <t xml:space="preserve">Θ. Λειτουργία μετά την ΣΤ΄ Ώρα </t>
  </si>
  <si>
    <t>Στις μονές.</t>
  </si>
  <si>
    <t xml:space="preserve">Θ. Λειτουργία μετά την Θ΄ Ώρα </t>
  </si>
  <si>
    <t xml:space="preserve">Παραμονές Χριστουγέννων και Θεοφανείων, Μ. Πέμπτη και Μ. Σάββατο (εάν δεν είναι Σάββατο ή Κυριακή) </t>
  </si>
  <si>
    <t xml:space="preserve">Η Ακολουθία της Τριθέκτης </t>
  </si>
  <si>
    <t xml:space="preserve">Τα εννιάμερα της Κοιμήσεως της Θεοτόκου </t>
  </si>
  <si>
    <t xml:space="preserve">Μικρά Παράκλησις </t>
  </si>
  <si>
    <t xml:space="preserve">Μεγάλη Παράκλησις </t>
  </si>
  <si>
    <t xml:space="preserve">Αρτοκλασία  </t>
  </si>
  <si>
    <t>Είναι ποίημα του Αυτοκράτορα Θεοδώρου Δούκα Λάσκαρη (13ος αιώνας), μια ατομική προσευχή προς το θεό και με θερμές παρακλήσεις προς τη Θεοτόκο. Ψάλλεται πριν από τον Δεκαπενταύγουστο εναλλάξ με τον Μικρό Παρακλητικά Κανόνα.</t>
  </si>
  <si>
    <t>Ποίημα του Μοναχού Θεοστήρικτου (9ος αιώνας) ή του Θεοφάνη του Ομολογητή, με θερμές πρακλήσεις προς τη Θεοτόκο. Ψάλλεται πριν από τον Δεκαπενταύγουστο εναλλάξ με τον Μεγάλο Παρακλητικό Κανόνα, αλλά και σε κάθε περίπτωση θλίψης.</t>
  </si>
  <si>
    <t xml:space="preserve">Τελετές </t>
  </si>
  <si>
    <t>Αποκαλυπτήρια προτομών, αδριάντων κλπ. ηρώων πεσόντων</t>
  </si>
  <si>
    <t xml:space="preserve">Παννυχίδα  </t>
  </si>
  <si>
    <t xml:space="preserve">Η Ακουλουθία της Παννυχίδος </t>
  </si>
  <si>
    <t>Παλαιά Ακολουθία του ενοριακού-ασματικού τυπικού ψαλλόμενη στην Κωνσταντινούπολη έως το 1204 και στη Θεσσαλονίκη έως την εποχή του αγίου Συμεών Αρχιεπισκόπου Θεσσαλονίκης (†1429), κατά τη διάρκεια της Μεγάλης Τεσσαρακοστής στη θέση του σημερινού Μοναχικού Αποδείπνου</t>
  </si>
  <si>
    <t xml:space="preserve">Τελετή παραλαβής Αγίου Φωτός </t>
  </si>
  <si>
    <t xml:space="preserve">Κατάθεση θεμέλιου λίθου </t>
  </si>
  <si>
    <t xml:space="preserve">Θυρανοίξια  </t>
  </si>
  <si>
    <t xml:space="preserve"> Εγκαίνια ναού </t>
  </si>
  <si>
    <t xml:space="preserve">Τα «Θυρανοίξια» είναι η 1η είσοδος σε μια νεόχτιστη εκκλησία, ή παρεκκλησίου, του κλήρου και του λαού, των προσκυνητών και επισκεπτών της, με μια ιδιαίτερη τελετή. </t>
  </si>
  <si>
    <t>Εγκαίνια είναι η τελετή εκείνη με την οποία καθιερώνεται και καθαγιάζεται ένας Ναός.</t>
  </si>
  <si>
    <t>Περιλαμβάνει τροπάρια, ψαλμούς, ύμνους και ευχαριστήριες ευχές προς τον Θεό, που μας αξιώνει να δούμε το φως την νέας ημέρας.</t>
  </si>
  <si>
    <t xml:space="preserve">Όρθρός της Κυριακής </t>
  </si>
  <si>
    <t xml:space="preserve">Όρθρός του Σαββάτου </t>
  </si>
  <si>
    <t xml:space="preserve">Όρθρος εορτής </t>
  </si>
  <si>
    <t xml:space="preserve">Όρθρος Σαρακοστής  </t>
  </si>
  <si>
    <t>Μεγάλες και Βασιλικές Ώρες</t>
  </si>
  <si>
    <t>Ψάλλονται κατά την παραμονή των Χριστουγέννων, την παραμονή των Θεοφανείων και τη Μ. Παρασκευή.</t>
  </si>
  <si>
    <t xml:space="preserve">Παράκληση/Παρακλητικός Κανόνας </t>
  </si>
  <si>
    <t>Αποτελεί προσευχή για την ψυχή του νεκρού, αλλά και διδασκαλία για όσους βρίσκονται ακόμη στη ζωή.</t>
  </si>
  <si>
    <t xml:space="preserve">Ειδικές ευχές </t>
  </si>
  <si>
    <t>Για την ευλόγηση των απαρχών του καλοκαιριού</t>
  </si>
  <si>
    <t>Κατά την εορτή της Μεταμορφώσεως του Κυρίου</t>
  </si>
  <si>
    <t>Για την ευλόγηση των Βαϊων</t>
  </si>
  <si>
    <t>Για την ευλόγηση των αυγών του Πάσχα</t>
  </si>
  <si>
    <t xml:space="preserve">Για την ευλόγηση της Φανουρόπιττας </t>
  </si>
  <si>
    <t xml:space="preserve">Ευχή της Βοσκανίας </t>
  </si>
  <si>
    <t xml:space="preserve">Χαιρετισμοί </t>
  </si>
  <si>
    <t xml:space="preserve">Χαιρετισμοί εις τον Ιησού </t>
  </si>
  <si>
    <t xml:space="preserve">Χαιρετισμοί εις τους Αρχαγγέλους </t>
  </si>
  <si>
    <t xml:space="preserve">Χαιρετισμοί της Αγίας Άννας  </t>
  </si>
  <si>
    <t xml:space="preserve">Χαιρετισμοί της Θεοτόκου </t>
  </si>
  <si>
    <t>Αγνή Παρθένε Δέσποινα</t>
  </si>
  <si>
    <t xml:space="preserve">Κανών της Θεοτόκου </t>
  </si>
  <si>
    <t>Καταβασίες Χριστουγέννων</t>
  </si>
  <si>
    <t xml:space="preserve">Κύριε Εκέκραξα προς Σε </t>
  </si>
  <si>
    <t xml:space="preserve">Κύριε Ελέησον </t>
  </si>
  <si>
    <t>Υμνος των Αγίων τριών παίδων</t>
  </si>
  <si>
    <t xml:space="preserve">Χερουβικός Ύμνος </t>
  </si>
  <si>
    <t xml:space="preserve">Ψαλμός Αποδείπνου - Κύριε των Δυνάμεων </t>
  </si>
  <si>
    <t xml:space="preserve">Ψαλμός Εσπερινού - Θου Κύριε φυλακήν τω στόματί μου </t>
  </si>
  <si>
    <t>Βασικοί Ψαλμοί</t>
  </si>
  <si>
    <t xml:space="preserve">Κύριος ποιμαίνει με </t>
  </si>
  <si>
    <t>Ευλογήσω Τον Κύριον</t>
  </si>
  <si>
    <t xml:space="preserve">Ελέησον με ο Θεός </t>
  </si>
  <si>
    <t xml:space="preserve">Ο Θεός εις την βοήθειαν μου πρόσχες </t>
  </si>
  <si>
    <t>Ευλογεί η ψηχή μου, τον Κύριον</t>
  </si>
  <si>
    <t>Εξομολογείσθε τω Κυρίω</t>
  </si>
  <si>
    <t>Οι 150 Ψαλμοί του Δαυΐδ για κάθε περίσταση στη ζωή μας</t>
  </si>
  <si>
    <t>Αιτήματα Θείας Ευχαριστίας</t>
  </si>
  <si>
    <t>Αναστάσιμη προσευχή</t>
  </si>
  <si>
    <t>Απόδειπνος λόγος (Καὶ δὸς ἡμῖν, Δέσποτα)</t>
  </si>
  <si>
    <t>Βασιλεύ Ουράνιε</t>
  </si>
  <si>
    <t>Δόξα ἐν ὑψίστοις Θεῷ</t>
  </si>
  <si>
    <t>Ευχή εις απειλήν λοιμικής ασθένειας</t>
  </si>
  <si>
    <t>Ευχή Μυστική του Αγ. Συμεών</t>
  </si>
  <si>
    <t>Ευχή προς τον Φύλακα Άγγελο</t>
  </si>
  <si>
    <t>Ευχή της Θείας Μεταλήψεως</t>
  </si>
  <si>
    <t>Ευχή των Πατέρων της Όπτινα</t>
  </si>
  <si>
    <t>Ευχή των Ωρών (Ὁ ἐν παντὶ καιρῷ...)</t>
  </si>
  <si>
    <t>Ο Ύμνος της Αγάπης</t>
  </si>
  <si>
    <t>Προσευχή στον Άγιο Αρχάγγελο Μιχαήλ</t>
  </si>
  <si>
    <t>Προσευχή εις την Θεοτόκο</t>
  </si>
  <si>
    <t>Προσευχή της οικογένειας (Γ. Σωφρονίου)</t>
  </si>
  <si>
    <t>Προσευχή των γονέων για τα παιδιά τους</t>
  </si>
  <si>
    <t>Προσευχή των δακρύων (Όσιος Ισαάκ ο Σύρος)</t>
  </si>
  <si>
    <t>Πρωινή Ευχή (Γ. Σωφρονίου)</t>
  </si>
  <si>
    <t>Τροπάριο Κασσιανής (ἡ ἐν πολλαῖς ἁμαρτίαις...)</t>
  </si>
  <si>
    <t>Δεύτε προσκυνήσωμεν</t>
  </si>
  <si>
    <t>Δόξα... Καὶ νῦν...</t>
  </si>
  <si>
    <t>Επιλύχνιος Ευχαριστία (Φως ιλαρόν)</t>
  </si>
  <si>
    <t>Ευχή Αγίου Εφραίμ του Σύρου</t>
  </si>
  <si>
    <t>Ευχή Γ. Σωφρονίου του Essex</t>
  </si>
  <si>
    <t>Επi Σoί Χαίρει, Κεχαριτωμένη</t>
  </si>
  <si>
    <t>Ευχή του Αγίου Ιωαννικίου</t>
  </si>
  <si>
    <t>Θεοτόκε Παρθένε</t>
  </si>
  <si>
    <t>Καρδιακή προσευχή ΚΙΧΕΜ</t>
  </si>
  <si>
    <t>Μη καταπιστεύσης με</t>
  </si>
  <si>
    <t>Ο μονογενής Υιός και Λόγος του Θεού</t>
  </si>
  <si>
    <t>Παναγία Τριάς</t>
  </si>
  <si>
    <t>Προστασία των Χριστιανών</t>
  </si>
  <si>
    <t>Τας κεφαλάς ημών τω Κυρίω κλίνωμεν</t>
  </si>
  <si>
    <t>Τη Θεοτόκω εκτενώς νυν προσδράμωμεν</t>
  </si>
  <si>
    <t>Τις θεός μέγας</t>
  </si>
  <si>
    <t>Ωδή Συμεών του θεοδόχου (Νυν απολύεις)</t>
  </si>
  <si>
    <t>Αγιασμός σπιτιών - επιχειρήσεων - σχολείων</t>
  </si>
  <si>
    <t xml:space="preserve">Ράντισμα οικίας για καλικάτζαρους </t>
  </si>
  <si>
    <t xml:space="preserve">Αγιασμένο νερό </t>
  </si>
  <si>
    <t>Οι πιστοί πίνουν αγιασμό και στη συνέχεια φυλάσσουν μπουκαλάκια με αυτόν, είτε αυτό τον Θεοφανείων, είτε από το μηνιαίο (μικρό) αγιασμό.</t>
  </si>
  <si>
    <t xml:space="preserve">Χρήση του αγιασμού ως φυλακτήριο (βοσκανία) </t>
  </si>
  <si>
    <t xml:space="preserve">Σαραντισμός </t>
  </si>
  <si>
    <t>Κατά το πρότυπο της Παναγίας, λοιπόν, η μητέρα έπειτα από σαράντα ημέρες πηγαίνει το βρέφος στο ναό</t>
  </si>
  <si>
    <t xml:space="preserve">Η λεχώνα παραμένει σαράντα ημέρες στο σπίτι της </t>
  </si>
  <si>
    <t>Για να αποφύγει, εκτός από τις μολύνσεις των μικροβίων, και την προσβολή της από τη βασκανία του κόσμου.</t>
  </si>
  <si>
    <t xml:space="preserve">Λιτανείες </t>
  </si>
  <si>
    <t xml:space="preserve">Προσκυνηματικά έθιμα </t>
  </si>
  <si>
    <t xml:space="preserve">Επιτάφιος </t>
  </si>
  <si>
    <t xml:space="preserve">Τίμιος Σταυρός  </t>
  </si>
  <si>
    <t xml:space="preserve">Εγκαίνια ναού </t>
  </si>
  <si>
    <t xml:space="preserve">Κοιμήσεως </t>
  </si>
  <si>
    <t xml:space="preserve">Λιτανεία για θυρανοίξια </t>
  </si>
  <si>
    <t>Εικόνες άλλων Αγίων</t>
  </si>
  <si>
    <t>Ανάσταση</t>
  </si>
  <si>
    <t>Ανάληψη</t>
  </si>
  <si>
    <t xml:space="preserve">Κοίμησις Θεοτόκου  </t>
  </si>
  <si>
    <t xml:space="preserve">Θεοτόκος </t>
  </si>
  <si>
    <t>26 Απριλίου 2021</t>
  </si>
  <si>
    <t>2 Μαίου 2021 
(πρωί)</t>
  </si>
  <si>
    <t xml:space="preserve">Πάθη Χριστού </t>
  </si>
  <si>
    <t>1 Μαίου 2021 (βράδυ)</t>
  </si>
  <si>
    <t xml:space="preserve">Κάλαντα </t>
  </si>
  <si>
    <t xml:space="preserve">Χριστούγεννα  </t>
  </si>
  <si>
    <t xml:space="preserve">Πρωτοχρονιά  </t>
  </si>
  <si>
    <t xml:space="preserve">Πάσχα  </t>
  </si>
  <si>
    <t xml:space="preserve">Θεοφάνεια   </t>
  </si>
  <si>
    <t xml:space="preserve">Καρποί   </t>
  </si>
  <si>
    <t xml:space="preserve">Άρτος </t>
  </si>
  <si>
    <t xml:space="preserve">Τάματα </t>
  </si>
  <si>
    <t xml:space="preserve">Ύψωση Τιμίου Σταυρού </t>
  </si>
  <si>
    <t xml:space="preserve">Βασιλικός </t>
  </si>
  <si>
    <t xml:space="preserve">Προζύμι </t>
  </si>
  <si>
    <t>Όπως διατηρούμε τον Αγιασμό των Θεοφανίων, έτσι διατηρούμε και το αντίδωρο της Μεγάλης Πέμπτης, στα σπίτια, (αφού το αποξηράνουμε). Κάποιοι το βάζουν στο εικονοστάσι.</t>
  </si>
  <si>
    <t>Μοιράζονται κλώνοι βασιλικού, εκκλησιαστική συνήθεια που πηγάζει από την παράδοση ότι στο μέρος που βρέθηκε ο Τίμιος Σταυρός είχε φυτρώσει το αρωματικό αυτό φυτό.</t>
  </si>
  <si>
    <t xml:space="preserve">Ο γιορτάρης  </t>
  </si>
  <si>
    <t>29&amp;30 Απριλίου 2021</t>
  </si>
  <si>
    <t xml:space="preserve">
29 Απριλίου 2021 
(συνήθως βάφονται Μ. Πέμπτη)</t>
  </si>
  <si>
    <t xml:space="preserve">Ιερές Εικόνες </t>
  </si>
  <si>
    <t xml:space="preserve">Ιερά Αντικείμενα </t>
  </si>
  <si>
    <t xml:space="preserve">Χειροτεχνίες Μονής   </t>
  </si>
  <si>
    <t xml:space="preserve">Κομποσχοίνια </t>
  </si>
  <si>
    <t xml:space="preserve">Ψαλτική Τέχνη </t>
  </si>
  <si>
    <t xml:space="preserve">Το παρεκκλήσι του αγίου Γεωργίου βρίσκεται ανάμεσα στα δυο καμένα από τους Τούρκους το 1974 Δημοτικά Σχολεία αγίου Κασσιανού. Κατ' έτος τελείται μνημόσυνο των παλαιών κατοίκων της περιοχής του Αγ. Γεωργίου στο Παρεκκλήσιο του στη Νεκρή Ζώνη. 
Πιο συγκεκριμένα, στον Αγ. Κασσιανό φυλάσσεται αντίγραφο της εικόνας του Αγίου Γεωργίου, η οποία φυγαδεύτηκε στην Μονή Μαχαιρά το 1974. Στο τέλος της λειτουργίας ακολουθεί λιτανεία  αντιγράφου της εικόνας του αγίου Γ., η οποία κατευθύνεται στην οδό Αγίου Γεωργίου, ως το φυλάκιο, 100 μέτρα από το εκκλησάκι του αγίου Γεωργίου. </t>
  </si>
  <si>
    <t xml:space="preserve">Εξάψαλμος </t>
  </si>
  <si>
    <t>Το πρώτο μέρος της Θείας Λειτουργίας ονομάζεται και Λειτουργία των Κατηχουμένων. Συμβολίζει τη ζωή του Κυρίου μεταξύ της ενσαρκώσεως και των παθών</t>
  </si>
  <si>
    <t xml:space="preserve">Προετοιμασία για συμμετοχή στο μυστήριο </t>
  </si>
  <si>
    <t xml:space="preserve">Οικία πιστού &amp; εντός ναού </t>
  </si>
  <si>
    <t>Το βράδυ πριν τη θεία λειτουργία κάθε πιστός πρέπει να έχει διαβάσει την ακολουθία της μεταλήψεως, το ά μέρος, ενώ μετά την μετάληψη διαβάζει το ΄β μέρος.</t>
  </si>
  <si>
    <t>Δοξολογία και ευχαριστία αγγέλων και ανθρώπων </t>
  </si>
  <si>
    <t xml:space="preserve"> Γενέσιον της Θεοτόκου</t>
  </si>
  <si>
    <t xml:space="preserve"> α) Τα ιδρυτικά του μυστηρίου λόγια  β)επίκληση αγίου Πνεύματος και καθαγιασμός </t>
  </si>
  <si>
    <t xml:space="preserve">γενικά </t>
  </si>
  <si>
    <t xml:space="preserve">Το αξίωμα της ιερωσύνης </t>
  </si>
  <si>
    <t xml:space="preserve">Πρόκειται για το 1ο κομμάτι της Θ. Λειτουργίας (ολοκληρώνεται όταν ψάλλονται οι αίνοι). Στην προσκομιδή λαμβάνουν χώρα:
προετοιμασία κληρικών
ετοιμασία αμνού και ποτηρίου 
μνημονεύσεις και θυμίαση
απόλυση 
Να παρουσιαστεί με τη Συστολή 
</t>
  </si>
  <si>
    <t xml:space="preserve">Ιερές Ακολουθίες </t>
  </si>
  <si>
    <t xml:space="preserve">Ιερό Μυστήριο </t>
  </si>
  <si>
    <t xml:space="preserve">Θεία Ευχαριστία </t>
  </si>
  <si>
    <t>Θυμίαμα</t>
  </si>
  <si>
    <t>Κερί</t>
  </si>
  <si>
    <t>Το θυμίαμα συμβολίζει την προσευχή, που ανεβαίνει προς τον θρόνο του Θεού</t>
  </si>
  <si>
    <t xml:space="preserve">Αρκετοί Συμβολισμοί </t>
  </si>
  <si>
    <t>Ιερορραφείο</t>
  </si>
  <si>
    <t>Τοιχογραφίες ναού</t>
  </si>
  <si>
    <t>Ψηφιδωτά</t>
  </si>
  <si>
    <t>Μικρογραφίες (κώδικες &amp; βιβλία)</t>
  </si>
  <si>
    <t xml:space="preserve">Ωογραφία </t>
  </si>
  <si>
    <t xml:space="preserve">Ψηφιδογραφία σε φορητές εικόνες </t>
  </si>
  <si>
    <t xml:space="preserve">Τεχνική φρέσκο </t>
  </si>
  <si>
    <t>Χρωματολογία βυζ. Αγιογραφίας</t>
  </si>
  <si>
    <t xml:space="preserve">Λειψανοθήκες </t>
  </si>
  <si>
    <t>Βυζαντινή Τέχνη</t>
  </si>
  <si>
    <t xml:space="preserve">Κοσμήματα </t>
  </si>
  <si>
    <t>Υφαντά</t>
  </si>
  <si>
    <t xml:space="preserve">Ο Ευλογητός </t>
  </si>
  <si>
    <t>Τρισάγιον</t>
  </si>
  <si>
    <t>Γενικές διατάξεις</t>
  </si>
  <si>
    <t>Μεγάλη Συναπτή/Ειρηνικά</t>
  </si>
  <si>
    <t xml:space="preserve">Αιτήσεις </t>
  </si>
  <si>
    <t>Μικρά Συναπτή/Αίτησις</t>
  </si>
  <si>
    <t>Η Εκτενής</t>
  </si>
  <si>
    <t>Η Δέησις</t>
  </si>
  <si>
    <t>Το Ευξώμεθα</t>
  </si>
  <si>
    <t>Δεήσεις αγρυπνίας</t>
  </si>
  <si>
    <t xml:space="preserve">Αιτήσεις κηδείας </t>
  </si>
  <si>
    <t>Αιτήσεις μνημοσύνου</t>
  </si>
  <si>
    <t>Αλληλούϊα</t>
  </si>
  <si>
    <t>Χοροί</t>
  </si>
  <si>
    <t xml:space="preserve">Ο Αριστερός Χορός </t>
  </si>
  <si>
    <t xml:space="preserve">Ο Δεξιός Χορός </t>
  </si>
  <si>
    <t>Στιχολογία Ψαλτηρίου</t>
  </si>
  <si>
    <t xml:space="preserve">Καθίσματα  </t>
  </si>
  <si>
    <t>Αντίφωνα</t>
  </si>
  <si>
    <t>Κοντάκια</t>
  </si>
  <si>
    <t>Τα Κοντάκια</t>
  </si>
  <si>
    <t xml:space="preserve"> </t>
  </si>
  <si>
    <t>Δοξαστικά</t>
  </si>
  <si>
    <t xml:space="preserve">Το Ιωακείμ και Άννα Κοντάκιο </t>
  </si>
  <si>
    <t>Το προστασία των χριστιανών</t>
  </si>
  <si>
    <t xml:space="preserve">Ο καθαρώτατος ναός </t>
  </si>
  <si>
    <t>Η Παρθένος σήμερον τον προαιώνιον Λόγον</t>
  </si>
  <si>
    <t>Μήτραν Παρθενικήν</t>
  </si>
  <si>
    <t>Τη Υπερμάχω</t>
  </si>
  <si>
    <t xml:space="preserve">Επί του όρους μετεμορφώθης </t>
  </si>
  <si>
    <t>Δοξαστικά των εσπερίων</t>
  </si>
  <si>
    <t xml:space="preserve">Δοξαστικά της λιτής </t>
  </si>
  <si>
    <t>Δοξαστικά των αποστίχων του εσπερινού</t>
  </si>
  <si>
    <t>των Αίνων</t>
  </si>
  <si>
    <t>των απόστιχων των Αίνων</t>
  </si>
  <si>
    <t>Θεοτοκία</t>
  </si>
  <si>
    <t xml:space="preserve">Δογματικά θεοτόκια </t>
  </si>
  <si>
    <t xml:space="preserve">Εγκωμιαστικά θεοτόκια </t>
  </si>
  <si>
    <t>Θεοτόκια μετά τα εσπέρια</t>
  </si>
  <si>
    <t>Θεοτόκια μετά τα απόστιχα</t>
  </si>
  <si>
    <t xml:space="preserve">Θεοτόκια μετά τα απολυτίκια </t>
  </si>
  <si>
    <t>Θεοτόκια της ημέρας</t>
  </si>
  <si>
    <t>Σταυροθεοτόκια</t>
  </si>
  <si>
    <t>Αναγνώσεις</t>
  </si>
  <si>
    <t>Θρησκευτικές ομιλίες</t>
  </si>
  <si>
    <t>Λόγοι</t>
  </si>
  <si>
    <t>Εγκώμια</t>
  </si>
  <si>
    <t>Βίοι των μνημονευομένων αγίων</t>
  </si>
  <si>
    <t xml:space="preserve">Είσοδος </t>
  </si>
  <si>
    <t>Μικρή Είσοδος</t>
  </si>
  <si>
    <t xml:space="preserve">Μεγάλη Είσοδος </t>
  </si>
  <si>
    <t xml:space="preserve">Μετάνοιες  </t>
  </si>
  <si>
    <t>Μικρές μετάνοιες</t>
  </si>
  <si>
    <t xml:space="preserve">Μεγάλες μετάνοιες </t>
  </si>
  <si>
    <t>Μεγάλη Απόλυσις </t>
  </si>
  <si>
    <t xml:space="preserve">Μικρά Απόλυσις </t>
  </si>
  <si>
    <t xml:space="preserve">Ακολουθία της Τραπέζης </t>
  </si>
  <si>
    <t xml:space="preserve">Ακολουθίες Παρακλητικής </t>
  </si>
  <si>
    <t>Η Ακολουθία της  Κυριακής</t>
  </si>
  <si>
    <t xml:space="preserve">Η Ακολουθία της Δευτέρας </t>
  </si>
  <si>
    <t xml:space="preserve">Η Ακολουθία της Τρίτης </t>
  </si>
  <si>
    <t xml:space="preserve">Η Ακολουθία της Τετάρτης </t>
  </si>
  <si>
    <t>Η Ακολουθία της Πέμπτης</t>
  </si>
  <si>
    <t>Η Ακολουθία της Παρασκευής</t>
  </si>
  <si>
    <t>Η Ακολουθία των Σαββάτων</t>
  </si>
  <si>
    <t>Προοιμιακός</t>
  </si>
  <si>
    <t>Μακάριος ανήρ</t>
  </si>
  <si>
    <t>Κύριε εκέκραξα</t>
  </si>
  <si>
    <t xml:space="preserve">Εσπέρια στιχηρά </t>
  </si>
  <si>
    <t xml:space="preserve">Φως ιλαρόν </t>
  </si>
  <si>
    <t>Προκείμενα εσπερινού</t>
  </si>
  <si>
    <t>Αναγνώσματα εσπερινού</t>
  </si>
  <si>
    <t>Λιτή εσπερινού</t>
  </si>
  <si>
    <t>Απόστιχα εσπερινού</t>
  </si>
  <si>
    <t xml:space="preserve">Καταξίωσον </t>
  </si>
  <si>
    <t>Νυν απολύεις</t>
  </si>
  <si>
    <t xml:space="preserve">Μικρός Εσπερινός </t>
  </si>
  <si>
    <t>Μέγας Εσπερινός</t>
  </si>
  <si>
    <t>Κανόνες αποδείπνων</t>
  </si>
  <si>
    <t>Το Μεσονυκτικό δεσποτικών εορτών</t>
  </si>
  <si>
    <t xml:space="preserve">Θεός Κύριος </t>
  </si>
  <si>
    <t xml:space="preserve">Αλληλούια </t>
  </si>
  <si>
    <t xml:space="preserve">Ύμνοι τριαδικοί </t>
  </si>
  <si>
    <t xml:space="preserve">Καθίσματα όρθρου </t>
  </si>
  <si>
    <t xml:space="preserve">Άμωμος </t>
  </si>
  <si>
    <t xml:space="preserve">Αναστάσιμα ευλογητάρια </t>
  </si>
  <si>
    <t xml:space="preserve">Νεκρώσιμα ευλογητάρια </t>
  </si>
  <si>
    <t xml:space="preserve">Υπακοή </t>
  </si>
  <si>
    <t xml:space="preserve">Πολυέλεος </t>
  </si>
  <si>
    <t xml:space="preserve">Αναβαθμοί </t>
  </si>
  <si>
    <t xml:space="preserve">Προκείμενα όρθρου </t>
  </si>
  <si>
    <t xml:space="preserve">Ευαγγέλιον όρθρου </t>
  </si>
  <si>
    <t>Ανάστασιν Χριστού</t>
  </si>
  <si>
    <t xml:space="preserve">Ο ΄ν ψαλμός του όρθρου </t>
  </si>
  <si>
    <t xml:space="preserve">Τα μετά τον ΄ν τροπάρια </t>
  </si>
  <si>
    <t xml:space="preserve">Στιχολογία ωδών </t>
  </si>
  <si>
    <t xml:space="preserve">Κανόνες όρθρου </t>
  </si>
  <si>
    <t xml:space="preserve">Καταβασίες όρθρου </t>
  </si>
  <si>
    <t xml:space="preserve">Ειρμοί </t>
  </si>
  <si>
    <t>Συναξάριον</t>
  </si>
  <si>
    <t xml:space="preserve">Στιχολογία της τιμιωτέρας </t>
  </si>
  <si>
    <t xml:space="preserve">Μεγαλυνάρια της ΄θ ωδής </t>
  </si>
  <si>
    <t xml:space="preserve">Εξαποστειλάρια </t>
  </si>
  <si>
    <t xml:space="preserve">Αίνοι όρθρου </t>
  </si>
  <si>
    <t xml:space="preserve">Δοξολογία όρθρου </t>
  </si>
  <si>
    <t xml:space="preserve">Απόστιχα αίνων στον όρθρο </t>
  </si>
  <si>
    <t xml:space="preserve">Αγαθόν το εξομολογείσθαι </t>
  </si>
  <si>
    <t>Ακολουθία Μεσωρίου</t>
  </si>
  <si>
    <t xml:space="preserve">Οι ώρες κατά τη νηστεία των Χριστουγέννων και αγίων Αποστόλων </t>
  </si>
  <si>
    <t xml:space="preserve">Τυπικά και μακαρισμοί στη λειτουργία </t>
  </si>
  <si>
    <t>Τροπάρια των μακαρισμών</t>
  </si>
  <si>
    <t xml:space="preserve">Αντίφωνα λειτουργίας </t>
  </si>
  <si>
    <t xml:space="preserve">Εισοδικόν λειτουργίας </t>
  </si>
  <si>
    <t>Τα τροπάρια μετά το εισοδικόν</t>
  </si>
  <si>
    <t xml:space="preserve">Τρισάγιος ύμνος στη λειτουργία </t>
  </si>
  <si>
    <t xml:space="preserve">Προκείμενον και αλληλουάριον στη λειτουργία </t>
  </si>
  <si>
    <t xml:space="preserve">Απόστολος και ευαγγέλιον λειτουργίας </t>
  </si>
  <si>
    <t xml:space="preserve">Άξιον εστίν </t>
  </si>
  <si>
    <t>Κοινωνικόν</t>
  </si>
  <si>
    <t xml:space="preserve">Είδομεν το φως </t>
  </si>
  <si>
    <t>Είη το ονομα Κυρίου Ευλογημένον</t>
  </si>
  <si>
    <t xml:space="preserve">Μικρός εσπερινός (την μέρα που γίνεται αγρυπνία) </t>
  </si>
  <si>
    <t>Αγρυπνία (απόδειπνο, μέγας εσπερινός, όρθρος)</t>
  </si>
  <si>
    <t>Λειτουργία (σε μέρα που γίνεται αγρυπνία)</t>
  </si>
  <si>
    <t xml:space="preserve">Τύπος αγρυπνίας </t>
  </si>
  <si>
    <t>Διάκονος</t>
  </si>
  <si>
    <t xml:space="preserve">Πότε ενδύεται ο διάκονος </t>
  </si>
  <si>
    <t xml:space="preserve">Συλλείτουργον </t>
  </si>
  <si>
    <t>Ένδυση σε συλλείτουργον</t>
  </si>
  <si>
    <t>Τυπικόν του συλλείτουργου</t>
  </si>
  <si>
    <t xml:space="preserve">Χοροστασία αρχιερέως </t>
  </si>
  <si>
    <t xml:space="preserve">Ένδυση κατά τη χοροστασία αρχιερέως </t>
  </si>
  <si>
    <t xml:space="preserve">Τυπικόν χοροστασίας αρχιερέως </t>
  </si>
  <si>
    <t xml:space="preserve">Προεόρτια </t>
  </si>
  <si>
    <t xml:space="preserve">Μεθέορτα </t>
  </si>
  <si>
    <t>Μεθεόρτια εορτή του Θωμά</t>
  </si>
  <si>
    <t>Μεθεόρτια εορτή των Μυροφόρων</t>
  </si>
  <si>
    <t>Μεθέορτο εορτής Παραλύτου</t>
  </si>
  <si>
    <t>Μεθεόρτια εορτή Μεσοπεντηκοστής</t>
  </si>
  <si>
    <t>Απόδοση της Γεννήσεως της Θεοτόκου</t>
  </si>
  <si>
    <t>Απόδοση της Υψψώσεως του Σταυρού</t>
  </si>
  <si>
    <t>Απόδοση Χριστουγέννων</t>
  </si>
  <si>
    <t>Απόδοση Φώτων</t>
  </si>
  <si>
    <t xml:space="preserve">Απόδοση Υπαπαντής </t>
  </si>
  <si>
    <t>Απόδοση Αναλήψεως</t>
  </si>
  <si>
    <t xml:space="preserve">Απόδοση Πεντηκοστής </t>
  </si>
  <si>
    <t xml:space="preserve">Απόδοση Μεσοπεντηκοστής </t>
  </si>
  <si>
    <t xml:space="preserve">Απόδοση της Μεταμρφώσεως </t>
  </si>
  <si>
    <t>Απόδοση Ευαγγελισμού</t>
  </si>
  <si>
    <t xml:space="preserve">Απόδοση Εισοδίων </t>
  </si>
  <si>
    <t>Νηστεία Χριστουγέννων</t>
  </si>
  <si>
    <t xml:space="preserve">Αγίου Μάμαντος </t>
  </si>
  <si>
    <t>Ανάμνηση εν Χώναις θαύματος (Αρχ.Μιχαήλ)</t>
  </si>
  <si>
    <t xml:space="preserve">Προεόρτια Γεννήσεως Θεοτόκου </t>
  </si>
  <si>
    <t xml:space="preserve">Μνήμη Ιωακείμ και Άννης </t>
  </si>
  <si>
    <t>Προεόρτια της Υψώσεως του Σταυρού</t>
  </si>
  <si>
    <t xml:space="preserve">Μνήμη Αποστόλου Θωμά </t>
  </si>
  <si>
    <t xml:space="preserve">Ιακώβου Αδελφοθέου </t>
  </si>
  <si>
    <t xml:space="preserve">Νέστορος </t>
  </si>
  <si>
    <t>Προεόρτια γενέσως Θεοτόκου</t>
  </si>
  <si>
    <t>Βλέπε και στα ''προεόρτια''</t>
  </si>
  <si>
    <t>Γέννηση Θεοτόκου</t>
  </si>
  <si>
    <t>Προεόρτια Υψώσεως Σταυρού</t>
  </si>
  <si>
    <t xml:space="preserve">Βλέπε και στις ''Θεομητορικές εορτές'' </t>
  </si>
  <si>
    <t xml:space="preserve">Βλέπε και στο ''Θεία Λειτουργία'' </t>
  </si>
  <si>
    <t>Μνήμη Αγίων Αναργύρων Κοσμά και Δαμιανού</t>
  </si>
  <si>
    <t>Σύναξις Μιχαήλ και Γαβριήλ και των λοιπών Ασώματων Δυνάμεων</t>
  </si>
  <si>
    <t xml:space="preserve">Μνήμη Οσίας Ματρώνης </t>
  </si>
  <si>
    <t xml:space="preserve">Μνήμη Αγίου Ιωάννου αρχιεπισκόπου Κων/πόλεως Χρυσοστόμου </t>
  </si>
  <si>
    <t xml:space="preserve">Μνήμη Αποστόλου Ματθαίου </t>
  </si>
  <si>
    <t xml:space="preserve">Προεόρτια Εισοδίων </t>
  </si>
  <si>
    <t>Αγίου Σάββα</t>
  </si>
  <si>
    <t xml:space="preserve">Αγίου Νικολάου </t>
  </si>
  <si>
    <t xml:space="preserve">Κυριακή των Αγίων Προπατόρων </t>
  </si>
  <si>
    <t>Χριστούγεννα</t>
  </si>
  <si>
    <t>Κυριακή μετά την Χριστού Γεννήση</t>
  </si>
  <si>
    <t xml:space="preserve">Σύναξις Θεοτόκου </t>
  </si>
  <si>
    <t xml:space="preserve">Μνήμη Μεγάλου Βασιλείου </t>
  </si>
  <si>
    <t xml:space="preserve">Κυριακή προ των Φώτων </t>
  </si>
  <si>
    <t xml:space="preserve">Κυριακή μετά τα Φώτα </t>
  </si>
  <si>
    <t xml:space="preserve">Γρηγορίου Θεολόγου </t>
  </si>
  <si>
    <t>Αγίου Τρύφωνος</t>
  </si>
  <si>
    <t xml:space="preserve">Προεόρτια Υπαπαντής </t>
  </si>
  <si>
    <t>Βλέπε ''Θεομητορικές εορτές''</t>
  </si>
  <si>
    <t>Μεθέορτο Υπαπαντής</t>
  </si>
  <si>
    <t>Βλέπε και στα ''μεθεόρτια''</t>
  </si>
  <si>
    <t>Βλέπε και στο ''Απόδοση Εορτών''</t>
  </si>
  <si>
    <t>Προεόρτια του Ευαγγελισμού</t>
  </si>
  <si>
    <t>Προεόρτια Ευαγγελισμού</t>
  </si>
  <si>
    <t>Σύναξις Γαβριήλ</t>
  </si>
  <si>
    <t xml:space="preserve">Μνήμη Αποστόλου Μάρκου </t>
  </si>
  <si>
    <t>Μνήμη Ιωάννη Θεολόγου</t>
  </si>
  <si>
    <t xml:space="preserve">Κωνσταντίνου και Ελένης </t>
  </si>
  <si>
    <t xml:space="preserve">Αποστόλου Πέτρου και Παύλου </t>
  </si>
  <si>
    <t>Σύναξις Αρχαγγέλου Γαβριήλ</t>
  </si>
  <si>
    <t xml:space="preserve">Προεόρτια Μεταμορφώσεως </t>
  </si>
  <si>
    <t>Βλέπε ''προεόρτια''</t>
  </si>
  <si>
    <t xml:space="preserve">Μεταμόρφωση Κυρίου </t>
  </si>
  <si>
    <t xml:space="preserve">Προεόρτια Κοιμήσεως </t>
  </si>
  <si>
    <t xml:space="preserve">Μνήμη Αγίου Μανδηλίου </t>
  </si>
  <si>
    <t>Κατάθεση Τίμιας Ζώνης Θεοτόκου</t>
  </si>
  <si>
    <t>Τριώδιον</t>
  </si>
  <si>
    <t xml:space="preserve">Κυριακή Τελώνου και Φαρισαίου </t>
  </si>
  <si>
    <t xml:space="preserve">Κυριακή του Ασώτου </t>
  </si>
  <si>
    <t>Σάββατο προ της Απόκρεω</t>
  </si>
  <si>
    <t>Κυριακή της Απόκρεω</t>
  </si>
  <si>
    <t xml:space="preserve">Εβδομάδα της Τυρινής </t>
  </si>
  <si>
    <t>Κυριακή της Ορθοδοξίας</t>
  </si>
  <si>
    <t xml:space="preserve">Κυριακή ΄β των Νηστειών </t>
  </si>
  <si>
    <t xml:space="preserve">Κυριακή Σταυροπροσκύνησης </t>
  </si>
  <si>
    <t xml:space="preserve">Κυριακή ΄δ των Νηστειών </t>
  </si>
  <si>
    <t>Κυριακή έ των νηστειών</t>
  </si>
  <si>
    <t>Μεγάλη Δευτέρα</t>
  </si>
  <si>
    <t>Μεγάλη Τρίτη</t>
  </si>
  <si>
    <t>Μεγάλη Τετάρτη</t>
  </si>
  <si>
    <t xml:space="preserve">Μεγάλη Πέμπτη </t>
  </si>
  <si>
    <t>Μεγάλη Παρασκεύη</t>
  </si>
  <si>
    <t>Πεντηκοστάριον</t>
  </si>
  <si>
    <t>Κυριακή του Πάσχα</t>
  </si>
  <si>
    <t xml:space="preserve">Δευτέρα Διακαινησίμου </t>
  </si>
  <si>
    <t xml:space="preserve">Τρίτη  Διακαινησίμου </t>
  </si>
  <si>
    <t xml:space="preserve">Τετάρτη  Διακαινησίμου </t>
  </si>
  <si>
    <t xml:space="preserve">Πέμπτη  Διακαινησίμου </t>
  </si>
  <si>
    <t xml:space="preserve">Παρασκευή  Διακαινησίμου </t>
  </si>
  <si>
    <t xml:space="preserve">Σάββατο  Διακαινησίμου </t>
  </si>
  <si>
    <t xml:space="preserve">Κυριακή του Αντίπασχα </t>
  </si>
  <si>
    <t>Κυριακή αγίων Μυροφορων και Ιωσήφ Δικαίου</t>
  </si>
  <si>
    <t xml:space="preserve">Κυριακή του Παραλύτου </t>
  </si>
  <si>
    <t xml:space="preserve">Τετάρτη της Μεσοπεντηκοστής </t>
  </si>
  <si>
    <t xml:space="preserve">Κυριακή της Σαμαρείτιδος </t>
  </si>
  <si>
    <t xml:space="preserve">Απόδοσις της Μεσοπεντηκοστής </t>
  </si>
  <si>
    <t>Κυριακή του Τυφλού</t>
  </si>
  <si>
    <t xml:space="preserve">Απόδοσις του Πάσχα </t>
  </si>
  <si>
    <t xml:space="preserve">Ανάληψη </t>
  </si>
  <si>
    <t xml:space="preserve">Μεθεόρτια Ανάληψης </t>
  </si>
  <si>
    <t xml:space="preserve">Δευτέρα Αγίου Πνεύματος </t>
  </si>
  <si>
    <t xml:space="preserve">Μεθεόρτα Πεντηκοστής </t>
  </si>
  <si>
    <t xml:space="preserve">Κυριακή Αγίων Πάντων </t>
  </si>
  <si>
    <t xml:space="preserve">Νεκρώσιμες Ακολουθίες     </t>
  </si>
  <si>
    <t xml:space="preserve">Νεκρώσιμη Ακολουθία για κοσμικούς </t>
  </si>
  <si>
    <t>Νεκρώσιμη Ακολουθία για νήπια</t>
  </si>
  <si>
    <t>Νεκρώσιμη Ακολουθία του εξοδιαστικού των μοναχών</t>
  </si>
  <si>
    <t xml:space="preserve">Νεκρώσιμη Ακολουθία για ιερείς </t>
  </si>
  <si>
    <t>Νεκρώσιμη Ακολουθία κατά τη Διακαινήσιμο εβδομάδα</t>
  </si>
  <si>
    <t xml:space="preserve">Ακολουθία Τρισαγίου </t>
  </si>
  <si>
    <t>Παραμονή Χριστουγέννων</t>
  </si>
  <si>
    <t>Π.Πίπης</t>
  </si>
  <si>
    <t>Μουσείο Λαϊκής Τέχνης</t>
  </si>
  <si>
    <t xml:space="preserve">Φύλλα ελιάς στο τζάκι- Άη Βασίλη δείξε τζιαι φανέρωσε </t>
  </si>
  <si>
    <t xml:space="preserve">Κατόπιν συνεννοήσεως με μοναχή </t>
  </si>
  <si>
    <t>Χρυσοκέντημα</t>
  </si>
  <si>
    <t xml:space="preserve">Χρυσοκέντημα </t>
  </si>
  <si>
    <t xml:space="preserve">Τελετουργικά </t>
  </si>
  <si>
    <t>Εγκαυστική ή κηρόχυτη τεχνική</t>
  </si>
  <si>
    <t>Προσευχές</t>
  </si>
  <si>
    <t xml:space="preserve">Εθνικές επέτειοι </t>
  </si>
  <si>
    <t xml:space="preserve">Φύση </t>
  </si>
  <si>
    <t xml:space="preserve">Άλλες Ιερές Ακολουθίες </t>
  </si>
  <si>
    <t xml:space="preserve">23 Απριλίου </t>
  </si>
  <si>
    <t xml:space="preserve">Εορτές Ιουλίου </t>
  </si>
  <si>
    <t xml:space="preserve">Εορτές Ιουνίου </t>
  </si>
  <si>
    <t>Εορτές Μαίου</t>
  </si>
  <si>
    <t>Εορτές Απριλίου</t>
  </si>
  <si>
    <t xml:space="preserve">Εορτές Μαρτίου </t>
  </si>
  <si>
    <t xml:space="preserve">Εορτές Αυγούστου </t>
  </si>
  <si>
    <t xml:space="preserve">Εορτές Δεκέμβρη  </t>
  </si>
  <si>
    <t xml:space="preserve">Εορτές Ιανουαρίου </t>
  </si>
  <si>
    <t>Εορτές Φεβρουαρίου</t>
  </si>
  <si>
    <t xml:space="preserve">Εορτές Νοέμβρη </t>
  </si>
  <si>
    <t xml:space="preserve">Εορτές Οκτώβρη </t>
  </si>
  <si>
    <r>
      <t xml:space="preserve">Μνημη </t>
    </r>
    <r>
      <rPr>
        <sz val="11"/>
        <color theme="1"/>
        <rFont val="Calibri"/>
        <family val="2"/>
        <scheme val="minor"/>
      </rPr>
      <t>Ματρώνης Θεσσαλονικής</t>
    </r>
  </si>
  <si>
    <t xml:space="preserve">Εορτές Σεπτέμβρη </t>
  </si>
  <si>
    <t xml:space="preserve">Εορτές </t>
  </si>
  <si>
    <t>Αγίου Ελευθερίου</t>
  </si>
  <si>
    <t xml:space="preserve">Της Ζωοδόχου Πηγής </t>
  </si>
  <si>
    <t>(Παρασκευή της Διακ/σίμου)</t>
  </si>
  <si>
    <t>Η Κατάθεσις της Τιμίας Εσθήτος της Υπεραγίας Θεοτόκου</t>
  </si>
  <si>
    <t>2 Ιουλίου</t>
  </si>
  <si>
    <t>Η Κοίμησις της Θεοτόκου</t>
  </si>
  <si>
    <t>15 Αυγούστου</t>
  </si>
  <si>
    <t>Η Αγία Σκέπη της Θεοτόκου</t>
  </si>
  <si>
    <t xml:space="preserve">28 Οκτωβρίου </t>
  </si>
  <si>
    <t>Η Σύναξις της Υπερ. Θεοτόκου</t>
  </si>
  <si>
    <t xml:space="preserve">26 Δεκεμβρίου </t>
  </si>
  <si>
    <t xml:space="preserve">Δεσποτικές Εορτές </t>
  </si>
  <si>
    <t>Η Περιτομή του Ιησού Χριστού</t>
  </si>
  <si>
    <t>Τα Άγια Πάθη του Κυρίου ημών Ιησού Χριστού</t>
  </si>
  <si>
    <t>Η Ανάστασις του Κυρίου ημών Ιησού Χριστού</t>
  </si>
  <si>
    <t>Του Αγίου Πνεύματος</t>
  </si>
  <si>
    <t xml:space="preserve">Πανηγυρικό Παναγίας των Παίδων του Έξω Μετοχίου (κατάθεση τίμιας ζώνης) </t>
  </si>
  <si>
    <t>Βλέπε ''Δεσποτικές Εορτές''</t>
  </si>
  <si>
    <t>Βλέπε '' Δεσποτικές Εορτές ''</t>
  </si>
  <si>
    <t xml:space="preserve">Πεντηκοστή </t>
  </si>
  <si>
    <t>Κατάθεση τίμιας ζώνης Θεοτόκου</t>
  </si>
  <si>
    <t xml:space="preserve">Μεταμορφώσεως </t>
  </si>
  <si>
    <t>Βλέπε και "Μέγας Αγιασμός"</t>
  </si>
  <si>
    <t>Βλέπε και "Τριώδιον"</t>
  </si>
  <si>
    <t xml:space="preserve">"Βλέπε Πεντηκοστάριον" </t>
  </si>
  <si>
    <t>Θεομητορικές Ακολουθίες</t>
  </si>
  <si>
    <t>Δεσποτικές Ακολουθίες</t>
  </si>
  <si>
    <t xml:space="preserve">07/12/2020 - Ενημερωτικής φύσως </t>
  </si>
  <si>
    <t>Προσκομιδή</t>
  </si>
  <si>
    <t xml:space="preserve">Κατόπιν συνεννόησης </t>
  </si>
  <si>
    <t xml:space="preserve">Καιρός </t>
  </si>
  <si>
    <t>12 Δεκεμβρίου 2020</t>
  </si>
  <si>
    <t>25 Μαρτίου 2021</t>
  </si>
  <si>
    <t xml:space="preserve">Ι.Ν. Αγ. Σπυρδωνα, Συνοικ. ΙΙ </t>
  </si>
  <si>
    <t>21/02/2020 (με Aditess)</t>
  </si>
  <si>
    <t xml:space="preserve">25/09/20 (κος Χριστάκης)
29/09/20 (κος Παπαντωνίου)
03/10/20 (επιβεβαίωση) </t>
  </si>
  <si>
    <t>03/02/2020, 20/10/2020, 28/10/20 (αδελφή Σαλώμη)</t>
  </si>
  <si>
    <t>29/10/2020 &amp;
07/11/2020</t>
  </si>
  <si>
    <t>Ι.Ν. Απ. Φιλίππου, Λατσιά</t>
  </si>
  <si>
    <t>22/01/2021 
&amp; 23/01/2021
28/01/2021 (π. Λίνος)</t>
  </si>
  <si>
    <t xml:space="preserve"> 1 Μαρτίου 2021 </t>
  </si>
  <si>
    <t>22/02/20
24/02/20
08/02/21</t>
  </si>
  <si>
    <t>7/12/2020
08/02/21</t>
  </si>
  <si>
    <t>05/01/2021 (π. Μάριος &amp; π. Γεώργιος)
08/02/21
10/02/21</t>
  </si>
  <si>
    <t>Π. Δημοσθένους</t>
  </si>
  <si>
    <t>25/02/2020
&amp; 16/02/21</t>
  </si>
  <si>
    <t>Επιμνημόσυνη Δέηση</t>
  </si>
  <si>
    <t>Καθεδρικός Αγ. Ιωάννης</t>
  </si>
  <si>
    <t>Συνάντηση 24/2/21</t>
  </si>
  <si>
    <t xml:space="preserve">Ψυχοσάββατο Πεντηκοστής </t>
  </si>
  <si>
    <t xml:space="preserve">18 Ιουνίου 2021 </t>
  </si>
  <si>
    <t>18 Ιουνίου 2021</t>
  </si>
  <si>
    <t>Συνάντηση 24/2/21 &amp; 16/03/21</t>
  </si>
  <si>
    <t>Πανηγυρική Δοξολογία 25ης Μαρτίου</t>
  </si>
  <si>
    <t xml:space="preserve">Πανηγυρική Δοξολογία 25ης Μαρτίου </t>
  </si>
  <si>
    <t>20 Ιουνίου 2021</t>
  </si>
  <si>
    <t xml:space="preserve">Καταγεγραμμένα δρώμενα </t>
  </si>
  <si>
    <t>28 Απριλίου 2021</t>
  </si>
  <si>
    <t xml:space="preserve">Π. Μάριος &amp; Π. Σταύρος  </t>
  </si>
  <si>
    <t xml:space="preserve">Π. Λίνος </t>
  </si>
  <si>
    <t xml:space="preserve">12 Δεκεβρίου </t>
  </si>
  <si>
    <t>Στην αρχή της Θ. Λειτουργίας, συμβολίζει την πορεία του εκουσίου πάθους</t>
  </si>
  <si>
    <t>Μεταφορά των προετοιμασμένων δώρων από την Πρόθεση στην Αγία Τράπεζα</t>
  </si>
  <si>
    <t xml:space="preserve"> "Αγαπήσωμεν Αλλήλους..."</t>
  </si>
  <si>
    <t>Ευχές της κεφαλοκλισίας και της υψώσεως των Αγίων, «Πρόσχωμεν τα Άγια τοις αγίοις», Το Κοινωνικό, μετάληψη πιστών</t>
  </si>
  <si>
    <t>"Δι' ευχών..."</t>
  </si>
  <si>
    <t xml:space="preserve">
20 Ιουνίου 2021</t>
  </si>
  <si>
    <t>Ιδιαίτερες ευχές και σημαντική η παρουσία κολλύβων (εσπερινός &amp; θ. λειτουργία)</t>
  </si>
  <si>
    <t xml:space="preserve">Στο τέλος της Θ.Λειτουργίας </t>
  </si>
  <si>
    <t>Η 25η Μαρτίου είναι ημέρα διπλού εορτασμού, της εθνικής επανάστασης, αλλά και του Ευαγγελισμού της Θεοτόκου. Ο ναός της Φανερωμένης αποτελεί επίκεντρο των εορτασμών.</t>
  </si>
  <si>
    <t xml:space="preserve">Οι Μάρτυρες της Καντάρας αποτελούν καύχημα για την Αποστολική Εκκλησία της Κύπρου διότι συνέβαλαν στη διατήρηση της ορθόδοξης πίστης στο νησί. Μαρτύρησαν το 1231 μ.Χ. κατά την περίοδο της κατοχής της Κύπρου από τους Φράγκους λατινόδοξους.
Την προηγούμενη της εορτής που είναι 19 Μαίου, κατά τον εσπερινό, παλαιότερα από την εκκλησία των Αγίων Ομολογητών ξεκινούσε ιερά πομπή, μετέφεραν την ιερά εικόνα των Οσίων 13 μαρτύρων και περνούσαν από τα δρομάκια της γειτονιάς των Αγίων Ομολογητών. Η πομπή κατέληγε στο παρεκκλήσιο κοντά στην κοίτη του Πεδιαίου ποταμού. Σήμερα, λόγω του ότι η διαδρομή ήταν δύσκολη για τους ηλικιωμένους ενορίτες, η πομπή ξεκινά από το παρεκκλήσι και περνώντας από τη ξύλινη γέφυρα,  η πομπή καταλήγει στο πάρκο του προεδρικού και γίνεται η δέηση στον πεζόδρομο του πάρκου. (π. Γεώργιος) </t>
  </si>
  <si>
    <t xml:space="preserve">Κατά την πανήγυρη εκτίθεται για προσκύνηση η ιερά παντούφλα του Αγίου </t>
  </si>
  <si>
    <t xml:space="preserve">Ιερό Ναό Αρχαγγέλου Μιχαήλ (Τρυπιώτη) </t>
  </si>
  <si>
    <t xml:space="preserve">29 Απριλίου 2021 </t>
  </si>
  <si>
    <t xml:space="preserve">Ασπασμός </t>
  </si>
  <si>
    <t xml:space="preserve">Ομολογία της πίστεως απαραίτητη ιδιαίτερα για την τέλεση του Μυστηρίου της Θ.Ευχαριστίας </t>
  </si>
  <si>
    <t xml:space="preserve">Υπολογίζεται αρχές Οκτωβρίου </t>
  </si>
  <si>
    <t xml:space="preserve">Πρώτη Κυριακάτικη μετάληψη του νεοφώτιστου </t>
  </si>
  <si>
    <t>Τρεις Κυριακές πρέπει το νεοφώτιστο να συνοδεύεται στην εκκλησία απο την πνευματική του μητέρα (ή τον πνευματικό πατέρα) για να μεταλάβει, έχοντας τη λαμπάδα και τις τρεις φορές μαζί τους αναμμένη, την οποία και παραδίδουν στο τέλος στην εκκλησία (έμφαση και στο ρόλο της λαμπάδας)</t>
  </si>
  <si>
    <t>01 Μαρτίου 2020</t>
  </si>
  <si>
    <t xml:space="preserve">Ι.Ν. Αποστόλου Ανδρέου, Στρόβολος 3
</t>
  </si>
  <si>
    <t>29-30 Απριλίου 2021</t>
  </si>
  <si>
    <t>Ο επιτάφιος στολίζεται από το βράδυ της Μ. Πέμπτης μέχρι και χαράματα Μ. Παρασκευής. Επιτάφιος θρήνος από κορίτσια που παριστάνουν τις Μυροφόρες και ραντίζουν το Νεκρό Ιησού.</t>
  </si>
  <si>
    <t>29 Οκτωβρίου 2020</t>
  </si>
  <si>
    <t xml:space="preserve">Ένα εκ των διακονημάτων της Μονής Θεοτόκου στα Καμπιά είναι το κέντημα. Η Μοναχή Ευστολία της Ιεράς Μονής Θεοτόκου στα Καμπιά Λευκωσίας είναι ίσως η μόνη μοναχή στην Κύπρο που συνεχίζει την κεντητική με τον παραδοσιακό τρόπο.  Επιβοηθούμενη από σύγχρονες τεχνικές μεθόδους, κεντά σύνθετα χρυσοκεντήματα, με την βοήθεια άλλων αδελφών που επιμελούνται τα σχέδια (και η Ευστολία). Άλλοτε με το χέρι και άλλοτε με τη βοήθεια κεντητικών μηχανών και πάντοτε με υπομονή διακοσμεί τα διάφορα υφάσματα. </t>
  </si>
  <si>
    <t>Οι μοναχές σεβόμενες την παράδοση, δημιουργούν εικόνες βυζαντινής τεχνοτροπίας μόνο με αυγοτέμπερα</t>
  </si>
  <si>
    <t>..</t>
  </si>
  <si>
    <t>…</t>
  </si>
  <si>
    <t xml:space="preserve">Π. Πίπης </t>
  </si>
  <si>
    <t>Θεματική Ταξινόμηση</t>
  </si>
  <si>
    <t>Δρώμενα Αρχιεπ. περιφέρειας (Λευκωσία)</t>
  </si>
  <si>
    <t>Ιερή Ακολουθία</t>
  </si>
  <si>
    <t>Θ. Λειτουργία του Αγίου Ιακώβου του Αδελφοθέου</t>
  </si>
  <si>
    <t>Πανήγυρις</t>
  </si>
  <si>
    <t xml:space="preserve">Λιτανεία </t>
  </si>
  <si>
    <t xml:space="preserve">Παράκληση με το «ασημένιο κράνος» του Αγ. Κασσιανού </t>
  </si>
  <si>
    <t xml:space="preserve">Προσκυνηματικό Έθιμο </t>
  </si>
  <si>
    <t>Ένδυση των αμφίων του με τελετουργικό τρόπο</t>
  </si>
  <si>
    <t xml:space="preserve">Προκαταρκτικός διάλογος μεταξύ Λειτουργού και διακόνου </t>
  </si>
  <si>
    <t>Κατόπιν συνεννοήσεως, 07 Νοεμβρίου 2020</t>
  </si>
  <si>
    <t>Κατόπιν συνεννοήσεως, 29 Οκτωβρίου 2020</t>
  </si>
  <si>
    <t xml:space="preserve">Κατόπιν συνεννοήσεως, 3 Οκτωβρίου 2020 </t>
  </si>
  <si>
    <t>Κατόπιν συνεννοήσεως,  29 Οκτωβρίου 2020</t>
  </si>
  <si>
    <t>Κατόπιν συνεννοήσεως , 29 Οκτωβρίου 2020</t>
  </si>
  <si>
    <t>Καταγεγραμμένα δρώμενα</t>
  </si>
  <si>
    <t>Ι. Ν. Αγίου Σάββα</t>
  </si>
  <si>
    <t>Το τραγούδι του Λαζάρου και η αναπαράσταση της ανάστασής του </t>
  </si>
  <si>
    <t>Χρυσαλινιώτισσα</t>
  </si>
  <si>
    <t>Αναπαράσταση της αναστάσεως του Λαζάρου από τους μαθητές του δημοτικού σχολείου</t>
  </si>
  <si>
    <t>Π. Αντώνης</t>
  </si>
  <si>
    <t>Π. Διονύσιος</t>
  </si>
  <si>
    <t xml:space="preserve">Άγιος Σάββας </t>
  </si>
  <si>
    <t>Ι. Ν. Αγίου Γεωργίου, Λατσιά</t>
  </si>
  <si>
    <t xml:space="preserve">Π. Ανδρέας </t>
  </si>
  <si>
    <t>Κα Θεμιδα 
Π. Πολύκαρπος</t>
  </si>
  <si>
    <t>99514201
99611204</t>
  </si>
  <si>
    <t xml:space="preserve">Κάλαντα της Μ. Παρασκευής </t>
  </si>
  <si>
    <t>13/4/21 Π.Σωτήρης
13/4/21 mail Π. Παρασκευάς
21/4/21 Π. Παρασκευάς</t>
  </si>
  <si>
    <r>
      <rPr>
        <b/>
        <sz val="11"/>
        <color theme="1"/>
        <rFont val="Calibri"/>
        <family val="2"/>
        <scheme val="minor"/>
      </rPr>
      <t>Επικοινωνία με εφημέριο</t>
    </r>
    <r>
      <rPr>
        <sz val="11"/>
        <color theme="1"/>
        <rFont val="Calibri"/>
        <family val="2"/>
        <scheme val="minor"/>
      </rPr>
      <t xml:space="preserve"> </t>
    </r>
  </si>
  <si>
    <t xml:space="preserve">Το τραγούδι του Λαζάρου </t>
  </si>
  <si>
    <t xml:space="preserve">Στο τέλος της ακολουθίας λέγεται το τραγούδι του Λαζάρου </t>
  </si>
  <si>
    <t xml:space="preserve">Το μοιρολόι της Παναγίας </t>
  </si>
  <si>
    <t>Ψάλλονταν τη Μ. Παρασκευή</t>
  </si>
  <si>
    <t>Ι.Ν. Αγίου Σπυρίδωνος, Στρόβολος ΙΙ</t>
  </si>
  <si>
    <t>Το τραγούδι του Λαζάρου</t>
  </si>
  <si>
    <t>13/4/21 Π. Διονύσιος &amp; mail
23/4/21, 26/4/21 mail
ακύρωση λόγω covid</t>
  </si>
  <si>
    <t>13/4/21 Π. Διονύσιος &amp; mail
23/4/21, mail
 26/4/21 mail &amp; tel.</t>
  </si>
  <si>
    <t xml:space="preserve">Ι. Ν. Αγίου Σπυρίδωνα </t>
  </si>
  <si>
    <t>Ξενυχτούν τον επιτάφιο</t>
  </si>
  <si>
    <t>Στον ναο του Αγ. Γεωργίου, οι κάτοικοι "ξενυχτούν" τον επιτάφιο ως είθισται να λέγεται</t>
  </si>
  <si>
    <t xml:space="preserve">Π.Ανδρέας </t>
  </si>
  <si>
    <t>Μ. Σάββατο</t>
  </si>
  <si>
    <t>27/4/21 Ενημ. Συνάντηση με π.Ανδρέα</t>
  </si>
  <si>
    <t>27/4/21 με Αρχιμ. Διονύσιο</t>
  </si>
  <si>
    <t xml:space="preserve">13/4/21 Κα Θέμις
14/4/21 &amp; 20/4/21, Π. Πολύκαρπος
21 &amp; 29/4/21, Π. Μαρίνος, 99767249 (αντικατάσταση Π. Πολύκαρπου, λόγω covid) </t>
  </si>
  <si>
    <t>Αποκαθήλωση</t>
  </si>
  <si>
    <t>29-30/04/21</t>
  </si>
  <si>
    <t>01 Μαίου 2021</t>
  </si>
  <si>
    <t>Μ. Σάββατο πρωί</t>
  </si>
  <si>
    <t>09 Μαίου 2021</t>
  </si>
  <si>
    <t xml:space="preserve">Ι. Ν. Αγ. Γεωργίου, Λατσιά </t>
  </si>
  <si>
    <t>Ι. Ν. Απ. Μάρκου, Αρχάγγελος</t>
  </si>
  <si>
    <t>Ι.Ν. Αγίου Κασσιανού</t>
  </si>
  <si>
    <t>Τελείται η αρχαία λειτουργία του Απ. Με αφορμή την εορτή του</t>
  </si>
  <si>
    <t>Π. Παρασκευάς Παπαμιχαήλ</t>
  </si>
  <si>
    <t xml:space="preserve">Το πρωί της Μεγάλης Παρασκευής, στο τέλος του Ευαγγελίου του Εσπερινού, ο Ευαγγελιστής Ματθαίος περιγράφει την αποκαθήλωση του Χριστού. Σε αυτό το σημείο οι ιερείς κατεβάζουν τον Εσταυρωμένο από το Σταυρό και τον τοποθετούν πάνω στην Αγία Τράπεζα. Ακολουθεί λιτανεία του Επιταφίου. Τέλος, τοποθετούν το ύφασμα (Επιτάφιος) στο Κουβούκλιο, τον ραντίζουν και βάζουν άνθη.   </t>
  </si>
  <si>
    <t>Π. Ανδρέας</t>
  </si>
  <si>
    <t xml:space="preserve">το έθιμο εντοπίζεται και στον ναό του Αγ. Γεωργίου στα Λατσιά </t>
  </si>
  <si>
    <t xml:space="preserve">Ιδιαίτερη κατάνυξη εκείνη τη μέρα και αρκετά δρώμενα εντός του ναού. Μ. Σάββατο πρωί, ο ιερέας πετάει δάφνες στο "Ανάστα ο Θεός". Στον Άγ. Σπυρίδωνα ρίχνουν και φύλλα μυρσίνης. Φεύγουν τα μαύρα, οι εκκλησιαζόμενοι κτυπούν τους σκάμνους, και αυτοί που κρατάνε τα εξαπτέρυγα κτυπούν τους πολυελαίους.  </t>
  </si>
  <si>
    <t xml:space="preserve">Μικρή Εϊσοδος </t>
  </si>
  <si>
    <t xml:space="preserve">Μεγάλη Εϊσοδος </t>
  </si>
  <si>
    <t xml:space="preserve">Μικρή Είσοδος </t>
  </si>
  <si>
    <t>Εξαγωγή αμνού κατά την Μεγάλη Πέμπτη για τις περιστάσεις Θείας Μετάληψης</t>
  </si>
  <si>
    <t>11/05/21 π. Γ. Ευστρατίου τηλ.
12/5/21 email π. Γ. Ευστρατίου
17/05/21 τηλ. Με π. Γ. Χριστοδούλου (αντικατάσταση π. Ευσταρτίου λόγω ασθένειας)</t>
  </si>
  <si>
    <t>Ι.Ν. Θείας Αναλήψεως και Αγίου Φιλουμένου, Εξαρχία Παναγίου Τάφου</t>
  </si>
  <si>
    <t>Πανηγυρικός Εσπερινός Αναλήψεως</t>
  </si>
  <si>
    <t>9 Ιουνίου 2021</t>
  </si>
  <si>
    <t>Μετά τον Εσπερινό, ακολουθεί λιτάνευση της εικόνος της Αναλήψεως στους παλαιούς δρόμους της Λευκωσίας, με τη συνοδεία της φιλαρμονικής της αστυνομίας και αγήματος της Εθνικής Φρουράς.</t>
  </si>
  <si>
    <t>Παρεκκλήσι των 13 Μοναχών της Καντάρας</t>
  </si>
  <si>
    <t xml:space="preserve">Προσφέρονται προς τιμήν των εορταζομένων μεγάλων συνήθως αγίων. Παραμελημένη ιεροπραξία σήμερα. </t>
  </si>
  <si>
    <t>Παρασκευή κολλύβων</t>
  </si>
  <si>
    <t>13/4/21 Π. Αντώνης, ναός Χρυσαλινιώτισσας &amp; νεωκόρος Νεοκλής
22/4/21 ακύρωση λόγω covid 
22/4/21, Π. Πίπης, η βιντεογράφηση τελικά θα γίνει στο ναό του Αγ. Σπυρ. Στρόβ.
27, 31/5/21 τηλ. επικ. με π.Πίπη για διευθέτηση συνέντευξης</t>
  </si>
  <si>
    <t>Παρασκευή προσφόρου</t>
  </si>
  <si>
    <t>Ι.Ν. Αγ. Γεωργίου Λατσιά &amp; Αγ. Σάββας</t>
  </si>
  <si>
    <t>Παρασευή κολλύβων</t>
  </si>
  <si>
    <t>Π. Ιορδάνης</t>
  </si>
  <si>
    <t>Εσπερινός της Γονυκλισίας</t>
  </si>
  <si>
    <t xml:space="preserve">Στο τέλος της ακολουθίας </t>
  </si>
  <si>
    <t xml:space="preserve">14/10/20 (κος Αντώνης) 
14/10/20 email 
21/10/20 (κος Αντώνης) 
23/10/20 (ενημέρωση μητροπολίτη Βόστρων από τον Π.Σάββα) &amp; επικοιν. Με κ.Στέλιο για επιβεβαίωση
16/06/2021 email </t>
  </si>
  <si>
    <t xml:space="preserve">05/03/2021
07/06/21 (τηλ. &amp; email)
14, 17/06/21 τηλ. </t>
  </si>
  <si>
    <t xml:space="preserve">Ιδιαίτερη κατάνυξη εκείνη τη μέρα και αρκετά δρώμενα εντός του ναού. Μ. Σάββατο πρωί, ο ιερέας πετάει δάφνες στο "Ανάστα ο Θεός".Φεύγουν τα μαύρα, οι εκκλησιαζόμενοι κτυπούν τους σκάμνους, και αυτοί που κρατάνε τα εξαπτέρυγα κτυπούν τους πολυελαίους.  </t>
  </si>
  <si>
    <t>14/4/21 Π. Ανδρέας 
20/4/21
26/4/21 
22/06/21 (τηλ. για διευθέτηση συνέντευξης)</t>
  </si>
  <si>
    <t>09, 15/06/2021 (τηλ. επικ. με π. Αντώνη)
22/06/21 (τηλ. για διευθέτηση συνέντευξης)</t>
  </si>
  <si>
    <t>27/4/21 Ενημ. Συνάντηση με π. Ανδρέα</t>
  </si>
  <si>
    <t>Ακολουθία του Σαραντισμού</t>
  </si>
  <si>
    <t xml:space="preserve">Ακολουθία της Ονοματοδοσίας </t>
  </si>
  <si>
    <t xml:space="preserve">Ευχές σε λεχώνα και βρέφος </t>
  </si>
  <si>
    <t xml:space="preserve">Υπάρχει ειδική πρόβλεψη από την Εκκλησία ώστε να δίνεται όνομα σε κάθε νεογέννητο την όγδοη ημέρα της ζωής του. </t>
  </si>
  <si>
    <t>,</t>
  </si>
  <si>
    <t>Ι. Ν. Αγ. Σπυρίδωνος, Στρόβολος</t>
  </si>
  <si>
    <t>Τηλ. επικ. με π. Στυλιανός 05/07/21</t>
  </si>
  <si>
    <t>Κατόπιν συνεννοήσεως, 06/07/2021</t>
  </si>
  <si>
    <t>Π. Στυλιανός Γεωργιάδης</t>
  </si>
  <si>
    <t xml:space="preserve">Ακολουθία που τελείται σε ανάμνηση της ευλογίας και του πολλαπλασιασμού των πέντε άρτων στην έρημο από τον Κύριο </t>
  </si>
  <si>
    <t>Κατόπιν συνεννοήσεως</t>
  </si>
  <si>
    <t xml:space="preserve">Π. Αντώνης </t>
  </si>
  <si>
    <t>τηλ. επικ. με π. Αντώνιο 26,28/07/2021</t>
  </si>
  <si>
    <t>-</t>
  </si>
  <si>
    <t>Αποθήκευση βιντεοσκ. Υλικού</t>
  </si>
  <si>
    <t>Φανουρόπιτα</t>
  </si>
  <si>
    <t xml:space="preserve">Φανουρόπιτα </t>
  </si>
  <si>
    <t>Αγία Αναφορά</t>
  </si>
  <si>
    <t>Θεία Κοινωνία</t>
  </si>
  <si>
    <t xml:space="preserve">23/08/2021
02/09/2021 για διευθέτηση συνέντευξης </t>
  </si>
  <si>
    <t>Υποδοχή αρχιερέως</t>
  </si>
  <si>
    <t>Ι.Ν. Φανερωμένης</t>
  </si>
  <si>
    <t xml:space="preserve">Ιερά Ακολουθία </t>
  </si>
  <si>
    <t xml:space="preserve">Υποδοχή αρχιερέως </t>
  </si>
  <si>
    <t>Βάσει Τυπικού</t>
  </si>
  <si>
    <t>04 Απριλίου 2021</t>
  </si>
  <si>
    <t>09 Ιουνίου 2021</t>
  </si>
  <si>
    <t>06 Αυγούστου 2021</t>
  </si>
  <si>
    <t>Κατόπιν συνεννοήσεως, 06 Ιουλίου 2021</t>
  </si>
  <si>
    <t>Κατόπιν συνεννοήσεως, 07 Αυγούστου 2021</t>
  </si>
  <si>
    <t xml:space="preserve">14 Σεπτεμβρίου 2021 </t>
  </si>
  <si>
    <t xml:space="preserve">12 Δεκεβρίου 2020 </t>
  </si>
  <si>
    <t xml:space="preserve">Κατόπιν συνεννοήσεως, 03 Οκτωβρίου 2020 </t>
  </si>
  <si>
    <t>Κατόπιν συνεννοήσεως 12 Δεκεμβρίου 2020</t>
  </si>
  <si>
    <t xml:space="preserve">Κατόπιν συνεννοήσεως, 25 Οκτωβρίου 2020 </t>
  </si>
  <si>
    <t>06 Ιανουαρίου 2021</t>
  </si>
  <si>
    <t>01 Φεβρουαρίου 2021</t>
  </si>
  <si>
    <t xml:space="preserve">01 Μαρτίου 2020 </t>
  </si>
  <si>
    <t>25 Οκτωβρίου 2020</t>
  </si>
  <si>
    <t>Κατόπιν συνεννοήσεως, 18 Μαίου 2021</t>
  </si>
  <si>
    <t xml:space="preserve">Κατόπιν συνεννοήσεως, 29 Οκτωβρίου </t>
  </si>
  <si>
    <t>Κατόπιν συνεννοήσεως, 12 Δεκεμβρίου 2020</t>
  </si>
  <si>
    <t>Κατόπιν συνεννοήσεως, 25 Οκωβρίου 2020</t>
  </si>
  <si>
    <t>Κατόπιν συνεννοήσεως, 25 Οκτωβρίου 2020</t>
  </si>
  <si>
    <t>14/10/20 (κος Αντώνης) 
14/10/20 email 
21/10/20 (κος Αντώνης) 
23/10/20 (ενημέρωση μητροπολίτη Βόστρων από τον Π.Σάββα) &amp; επικοιν. Με κ.Στέλιο για επιβεβαίωση
16/06/2021 email 
09/11/21 τηλ.επικ.
10/11/21 mail</t>
  </si>
  <si>
    <t>19/03/21 κα Μαρία &amp; 23/03/21 με κ. Αντωνίου
16/06/2021 email (δυσκολία στη διευθέτηση συνάντησης για υλοποίηση της συνέντευξης)
09/11/21 τηλ.επικ.
10/11/21 mail</t>
  </si>
  <si>
    <t>Π. Αναστάσιος 02&amp;08/09/21
07/08/21 ενημέρωση Επ. Καρπασίας
11/11/21</t>
  </si>
  <si>
    <t xml:space="preserve">12/02/2021
12/03/2021
15,22/06/2021 (δυσκολία στη διευθέτηση συνάντησης για υλοποίηση της συνέντευξης)
11/11/21
16/11/21 (αναβλήθηκε η προγραμματισμένη για σήμερα συνέντευξη) </t>
  </si>
  <si>
    <t xml:space="preserve">12/02/2021
12/03/2021
15,22/06/2021 (δυσκολία στη διευθέτηση συνάντησης για υλοποίηση της συνέντευξης)
11/11/21
(αναβλήθηκε η προγραμματισμένη για σήμερα συνέντευξη) </t>
  </si>
  <si>
    <t xml:space="preserve">11/05/21 π. Γ. Ευστρατίου τηλ.
12/5/21 email π. Γ. Ευστρατίου
17/05/21 τηλ. Με π. Γ. Χριστοδούλου (αντικατάσταση π. Ευσταρτίου λόγω ασθένειας)
27/5/21 τηλ π. Χριστοδούλου (διευθέτηση συνέντευξης για μέσα Ιουνίου)
22/06/21 (τηλ. για διευθέτηση συνέντευξης) (δυσκολία, εκκρεμεί) </t>
  </si>
  <si>
    <t>28/05/21 τηλ. Π. Νικόλαος,
01/06/21 email εξαρχία 
07/06/21 τηλ. Π. Νικόλαος
16/06/21 email Βόστρων</t>
  </si>
  <si>
    <t>«Ανάστα ο Θεός»</t>
  </si>
  <si>
    <t>Ονοματοδοσία</t>
  </si>
  <si>
    <t xml:space="preserve">Αρτοκλασία </t>
  </si>
  <si>
    <t xml:space="preserve">Ο Ασπασμός </t>
  </si>
  <si>
    <t xml:space="preserve">Το Σϋμβολο της Πίστεως </t>
  </si>
  <si>
    <t xml:space="preserve">Η Απόλυσις </t>
  </si>
  <si>
    <t>Αρτοκλασία</t>
  </si>
  <si>
    <t>Σαραντισμός</t>
  </si>
  <si>
    <t>Το Σύμβολο της Πίστεως</t>
  </si>
  <si>
    <t>Η Ανάληψις του Κυρίου</t>
  </si>
  <si>
    <t xml:space="preserve">Η Ανάληψις του Κυρίου </t>
  </si>
  <si>
    <t>Πανήγυρις Αγ. Σπυρίδωνα - Η Ιερά Εμβάς</t>
  </si>
  <si>
    <t xml:space="preserve">π. Σωκράτης </t>
  </si>
  <si>
    <t xml:space="preserve">Ευλογία σταφυλιών </t>
  </si>
  <si>
    <t xml:space="preserve">Φανουρόπιττα </t>
  </si>
  <si>
    <t>Πανήγυρις Αγίου Σπυρίδωνα - Η Ιερά Εμβάς</t>
  </si>
  <si>
    <t>Το πρόσφορο</t>
  </si>
  <si>
    <t xml:space="preserve">Το πρόσφορο </t>
  </si>
  <si>
    <t xml:space="preserve">Ένδυσις Ιερέως </t>
  </si>
  <si>
    <t xml:space="preserve">Ένδυσις ιερέως </t>
  </si>
  <si>
    <t xml:space="preserve">Το Σύμβολο της Πίστεως </t>
  </si>
  <si>
    <t>Η Απόλυσις</t>
  </si>
  <si>
    <t xml:space="preserve">Ευλόγηση πανηγυρικών κολλύβων </t>
  </si>
  <si>
    <t>Ευλόγηση πανηγυρικών κολλύβων</t>
  </si>
  <si>
    <t>Επιμνημόσυνη δέηση</t>
  </si>
  <si>
    <t>Χρώμα</t>
  </si>
  <si>
    <t>Επεξήγηση</t>
  </si>
  <si>
    <t>Ευλογία σταφυλιών</t>
  </si>
  <si>
    <t>Φανουρόπιττα</t>
  </si>
  <si>
    <t>Πανήγυρις Αγ. Σπυρίδωνα - Η Ιερά εμβάς</t>
  </si>
  <si>
    <t>π. Λίνος 02/02/2022</t>
  </si>
  <si>
    <t>Π. Σάββας Χ" Ιωνάς 10/02/2022</t>
  </si>
  <si>
    <t xml:space="preserve">Επιβίωση </t>
  </si>
  <si>
    <t>Υφιστάμενες αναφορές</t>
  </si>
  <si>
    <t>Προσβασιμότητα: Ναι 5, σχετικά ναι 3, όχι 1.</t>
  </si>
  <si>
    <t xml:space="preserve">Κορωνοϊός: δεν επηρεάζεται η βιντοσκόπηση 5, επηρεάζεται σε κάποιο βαθμό 3, επηρεάζεται 1. </t>
  </si>
  <si>
    <t xml:space="preserve">Τελική επιλογή </t>
  </si>
  <si>
    <t>Βαθμολόγηση σε %</t>
  </si>
  <si>
    <t>Μέγας Αγιασμός, βαθμολόγηση</t>
  </si>
  <si>
    <t>Σημασία/Συμβολή/Θέμα 10%</t>
  </si>
  <si>
    <t>Βαθμολογία σε %</t>
  </si>
  <si>
    <t>Σταθερά βαθμονόμησης</t>
  </si>
  <si>
    <t xml:space="preserve">Παλαιότητα </t>
  </si>
  <si>
    <t xml:space="preserve">Σπανιότητα </t>
  </si>
  <si>
    <t xml:space="preserve">Μοναδικότητα/Ιδιαιτερότητες σε σχέση με άλλες ενορίες </t>
  </si>
  <si>
    <t xml:space="preserve">Ιδιαιτερότητες σε σχέση με το παρελθόν </t>
  </si>
  <si>
    <t xml:space="preserve">Λιγότερο γνωστά </t>
  </si>
  <si>
    <t xml:space="preserve">Λαμπρότητα </t>
  </si>
  <si>
    <t xml:space="preserve">Προσβασιμότητα </t>
  </si>
  <si>
    <t xml:space="preserve">Πρακτικότητα </t>
  </si>
  <si>
    <t xml:space="preserve">Κορωνοϊός </t>
  </si>
  <si>
    <t xml:space="preserve">Κριτήρια </t>
  </si>
  <si>
    <t>Μοναδικότητα/Ιδιαιτερότητες σε σχέση με άλλες ενορίες.μονές/ή και χώρες: ναι 5, όχι ή δεν γνωρίζουμε 1</t>
  </si>
  <si>
    <t xml:space="preserve">Παρασκευή προσφόρου </t>
  </si>
  <si>
    <t>Κατασκευή χρυσοκεντήματος</t>
  </si>
  <si>
    <t>Παλαιότητα: αρχαίας/βυζαντινής προέλευσης 5, μεταβυζαντινό (1453-1821) 3, μεταγενέστερο ή άγνωστης χρονολόγησης 1</t>
  </si>
  <si>
    <t>Πρακτικότητα (φως, διάρκεια, ώρα διεξαγωγής, απόσταση, ειδικά εμπόδια κλπ).: Ναι 5, όχι και τόσο 3, όχι 1.</t>
  </si>
  <si>
    <t>Υφιστάμενες αναφορές: πλούσια βιβλιογραφία  5, ορισμένες πηγές 3 πενιχρές πηγές 1</t>
  </si>
  <si>
    <t>Επιβίωση:όχι 1, ναι (ή μέρος αυτού) 3, τείνει να εξαφανιστεί ή είναι παραμελημένο 5</t>
  </si>
  <si>
    <t>Λαμπρότητα: ιδιαίτερη λαμπρότητα/μεγαλοπρέπεια/κατάνυξη 5, αρκετά αγαπητό στους ενορίτες/κάποια λαμπρότητα 3, ελάχιστη απήχηση ή συμμετοχή /όχι λαμπρότητα 1</t>
  </si>
  <si>
    <t>Σημασία/Συμβολή/Θέμα:  5 αν ενέχουν ιδιαίτερη Αρχαιολογική/Ιστορική, Εθιμική/Λατρευτική και Θεολογική Σημασία. 3 κάποια από τα πιο πάνω, 1 όχι και τόσο.</t>
  </si>
  <si>
    <t xml:space="preserve">Πρόκειται για το 1ο κομμάτι της Θ. Λειτουργίας (ολοκληρώνεται όταν ψάλλονται οι αίνοι). Στην προσκομιδή λαμβάνουν χώρα:
προετοιμασία κληρικών
ετοιμασία αμνού και ποτηρίου 
μνημονεύσεις και θυμίαση
απόλυση </t>
  </si>
  <si>
    <t xml:space="preserve">Ένα από τα ιερά μυστήρια της εκκλησίας μας. Τελείται σε όλους τους ναούς Μ. Τετάρτη βράδυ αλλά και σε άλλες περιπτώσεις π.χ. παραμονή Χριστουγέννων, αλλά και κατ'οίκον ή κατά νοσκοκομείο. Πάνω σε τραπέζι τοποθετείται το ευαγγέλιο, κανδήλα με λάδι και κρασί (παρμένο από παραβολή Καλού Σαμαρείτη) αναμμένη και ο δίσκος περιέχει σιτάρι ή αλεύρι, δίπλα στο οποίο ανάβονται επτά κεριά. Κανονικά το άγιο ευχέλαιο τελείται από 7 ιερείς. Ελλείψει τούτου γίνεται από έναν. Στο τέλος της ακολουθίας γίνεται η χρίση με το αγιασμένο έλαιο. Διαβαζόνται 7 αποστολικά αναγνώσματα και 7 ευαγγελικές περικοπές. Στο τέλος του 7ου ευαγγελίου, μετά το πέρας της αναγνωσης της τελευταιας ευχής, ο ιερέας ανοίγει το ευαγγέλιο και κρατώντας το ψηλά βλέπει προς τους πιστούς και μαζεύονται ολοι κάτω από το ευαγγέλιο. </t>
  </si>
  <si>
    <t>Ναός</t>
  </si>
  <si>
    <t>Οικία πιστού</t>
  </si>
  <si>
    <t>Σε ναό</t>
  </si>
  <si>
    <t>Οικία νεόνυμφων</t>
  </si>
  <si>
    <t>Οικία</t>
  </si>
  <si>
    <t>Οικία και ναός</t>
  </si>
  <si>
    <t xml:space="preserve">Προκαταρκτική επιλογή </t>
  </si>
  <si>
    <t>Εντοπίστηκε μόνο σε αυτόν τον ναό και στην Φανερωμένη η τέλεση της λειτουργίας αυτής</t>
  </si>
  <si>
    <t xml:space="preserve">Ακολουθία της Αρτοκλασίας </t>
  </si>
  <si>
    <t xml:space="preserve">Ιδιαίτερη κατάνυξη εκείνη τη μέρα και αρκετά δρώμενα εντός του ναού. Μ. Σάββατο πρωί, ο ιερέας πετάει δάφνες στο "Ανάστα ο Θεός". Στον Άγ. Σπυρίδωνα Στρ ΙΙ ρίχνουν και φύλλα μυρσίνης. Φεύγουν τα μαύρα, οι εκκλησιαζόμενοι κτυπούν τους σκάμνους, και αυτοί που κρατάνε τα εξαπτέρυγα κτυπούν τους πολυελαίους.  
</t>
  </si>
  <si>
    <t>Αγ. Σπυρίδωνας, Στρόβολος ΙΙ</t>
  </si>
  <si>
    <t>Παρασκευή της Διακ/σίμου</t>
  </si>
  <si>
    <t>Κινητή Ημερ.</t>
  </si>
  <si>
    <t>"Βλέπε Πεντηκοστάριον" . Μετά τον Εσπερινό, στον ναό της Αναλήψεως στην Εξαρχία του Παναγίου Τάφου ακολουθεί λιτάνευση της εικόνος της Αναλήψεως, τεμαχίου Τιμίου Λίθου, του προσκυνήματος της Αναλήψεως και Λειψανοθήκης με Τίμιο Ξύλο, στους παλαιούς δρόμους της Λευκωσίας, με τη συνοδεία της φιλαρμονικής της αστυνομίας και αγήματος της Εθνικής Φρουράς.</t>
  </si>
  <si>
    <t xml:space="preserve">Η Εκκλησία μας γιορτάζει μιαν από τις αρχαιότερες και σημαντικότερες γιορτές της. Ο Μέγας Αγιασμός είναι θρησκευτική τελετή που λαμβάνει χώρα εντός των Εκκλησιών (επίκεντρο η κολυμβήθρα, συγκερκιμένα τροπάρια, προφητείες, ευχές κλπ. π.χ. το εν ιορδάνη..). Στην Αγλαντζία γίνεται συνάντηση των ενοριών στο πάρκο της περιοχής για την κατάδυση του Σταυρού
</t>
  </si>
  <si>
    <t xml:space="preserve">Το απόγευμα της Κυριακής της Τυροφάγου, στο τέλος του Εσπερινού της Συγγνώμης, ο ιερέας ζητά από όλους συγχώρεση για τυχόν  πικρίες που μπορεί να προκάλεσε και δίνει τη δική του συγχώρεση σε όλους.
Σε ορισμένους ναούς οι πιστοί κάνουν κύκλο και  ανταλλάζουν μεταξύ τους τη συγχώρεση. </t>
  </si>
  <si>
    <t>Ι. Ν. Αγ. Σπυρίδωνος, Στρόβολος, Συν ΙΙ</t>
  </si>
  <si>
    <t xml:space="preserve">Το απόγευμα της Κυριακής της Τυροφάγου, στο τέλος του Εσπερινού της Συγγνώμης, ο ιερέας ζητά από όλους συγχώρεση για τυχόν  πικρίες που μπορεί να προκάλεσε και δίνει τη δική του συγχώρεση σε όλους.
Σε ορσιμένους ναούς οι πιστοί κάνουν κύκλο και  ανταλλάζουν μεταξύ τους τη συγχώρεση. </t>
  </si>
  <si>
    <t xml:space="preserve">Ακολουθία Αρτοκλασίας </t>
  </si>
  <si>
    <t>Η Αρχαία Λειτουργία τελείται σπανίως σήμερα. Γίνεται εκτός του Ιερού Βήματος, στον κυρίως Ναό, ενώπιον των πιστών οι οποίοι έχουν την ευκαιρία να παρακολουθήσουν όλες τις λεπτομέρειες της Θ. Λειτουργίας, περιλαμβανομένης και της προετοιμασίας και της τέλεσης της Θ. Κοινωνίας.
Η Θ. Λειτουργία του Αγίου Ιάκωβου του Αδελφοθέου είναι μία από τις αρχαίες λειτουργίες, που τελούνταν στην Εκκλησία τους πρώτους αιώνες (όπως και η λειτουργία του Αγίου Ευαγγελιστή Μάρκου). Πιο συγκεκριμένα προέρχεται από την περιοχή των Ιεροσολύμων και θεωρείται η αρχαιότερη σωζόμενη χριστιανική λειτουργία. Σήμερα η λειτουργία αυτή τελείται τιμητικά μια φορά το χρόνο, στις 23 Οκτωβρίου, ημέρα μνήμης του Αγίου Ιακώβου.</t>
  </si>
  <si>
    <t>Κατά το πρότυπο της Παναγίας η μητέρα έπειτα από σαράντα ημέρες πηγαίνει το βρέφος στο ναό</t>
  </si>
  <si>
    <t>Προβολή πανηγύρεως σε μοναστήρι. Υποδοχή από την Αδελφότητα στην είσοδο της Μονής με επικεφαλής τη σεβαστή Γερόντισσα Ευφημία, κέρασμα στο Συνοδικό της Μονής και γεύμα στην τράπεζα της Μονής. Τέλος, η Αδελφότητα ψάλλει τον θεομητορικό ύμνο «Ἄξιόν Ἐστίν» σε ήχο δεύτερο, ως είθισται στις υποδοχές των μοναστηριών.</t>
  </si>
  <si>
    <t xml:space="preserve">Ακολουθία Αρτοκλασίας στον εσπερινό </t>
  </si>
  <si>
    <t>Θεία Λειτουργία Μ Βασιλείου</t>
  </si>
  <si>
    <t xml:space="preserve">Βαθμός δυσκολίας στην υλοποίηση της βιντεοσκόπησης </t>
  </si>
  <si>
    <t>Ίδια ημέρα με άλλα δρώμενα της λίστας</t>
  </si>
  <si>
    <t>Επεξήγηση:
1 Δύσκολο/Αδύνατον/όχι
3 Ίσως/Πιθανόν
5 Ναι/Εύκολο</t>
  </si>
  <si>
    <t>Τελική Ιεράρχηση</t>
  </si>
  <si>
    <t>Δυνατότητα δημιουργίας ανεξάρτητου ντοκιμαντέρ το οποίο θα μπορούσε να χρησιμοποιηθεί σε μια ψηφιακή εμπειρία σε μουσείο (παράμετρος θρησκευτικού τουρισμού)</t>
  </si>
  <si>
    <t>Δυνατότητα δημιουργίας ανεξάρτητου ντοκιμαντέρ το οποίο θα μπορούσε να χρησιμοποιηθεί σε μια ψηφιακή εμπειρία σε μουσείο  (παράμετρος θρησκευτικού τουρισμού)</t>
  </si>
  <si>
    <t>Η κατηγορία με τα περισσότερα καταγεγραμμένα δρώμενα γι' αυτό καθορίστηκε να ψηφιοποιηθούν περισσότερα δρώμενα από αυτήν την κατηγορία</t>
  </si>
  <si>
    <t xml:space="preserve">Βαθμολόγηση % </t>
  </si>
  <si>
    <t>Κριτήρια Ταξινόμησης</t>
  </si>
  <si>
    <t xml:space="preserve">1η Βαθμολόγηση % </t>
  </si>
  <si>
    <t>1η Ταξινόμηση</t>
  </si>
  <si>
    <t>50% τελικής βαθμολόγησης</t>
  </si>
  <si>
    <t>Τελική Βαθμολόγηση %</t>
  </si>
  <si>
    <t>2η βαθμολόγηση %</t>
  </si>
  <si>
    <t xml:space="preserve">ίσος αριθμός με πανήγυρεις </t>
  </si>
  <si>
    <t xml:space="preserve">τελικός αριθμός ανά κατηγορία </t>
  </si>
  <si>
    <t>τουλάχιστον 1 μονάδα κάτω από τον αριθμό των Ιερών Ακολουθιών (τύπος 2χ-)</t>
  </si>
  <si>
    <t xml:space="preserve">Οι κατηγορίες της πανήγυρης και λιτανείας θα μπορούσαν να είναι μια κατηγορία. Γι' αυό αποφασίστηκε ο αριθμός με πανηγύρεις να είναι ίσος με λιτανείες και το άθροισμα τους ίσο με ακολουθίες </t>
  </si>
  <si>
    <t xml:space="preserve">τουλάχιστον 1 μονάδα μικρότερος από μυστήρια, μεγαλύτερος από λιτανείες/πανήγυρεις και τουλάχιστον 2 μονάδες κάτω από ακολουθίες </t>
  </si>
  <si>
    <t>Μικρότερος απ' όλους και τουλάχιστον 4 φορές από προσκυνηματικά έθιμα</t>
  </si>
  <si>
    <t xml:space="preserve">σύνολο </t>
  </si>
  <si>
    <t>Κατηγορίες 'Αυλης Πολιτ. Κληρονομιάς</t>
  </si>
  <si>
    <t>Καταγεγραμμένα δρώμενα ανά κατηγορία</t>
  </si>
  <si>
    <t xml:space="preserve">Αριθμός δρώμενων προς ψηφιοποίηση ανά κατηγορία </t>
  </si>
  <si>
    <t>Βαθμολόγηση από 1-5</t>
  </si>
  <si>
    <t>Καθορισμός αριθμού δρώμενων προς ψηφιοποίηση βάσει αναλογίας</t>
  </si>
  <si>
    <t>Κριτήρια Πρώτης Βαθμολόγησης</t>
  </si>
  <si>
    <t>Ευλογία σταφυλιών (της Μεταμορφώσεως)</t>
  </si>
  <si>
    <t>Πανηγυρικά κόλλυβα</t>
  </si>
  <si>
    <t xml:space="preserve">Ιεράρχηση (Με κόκκινο χρώμα αυτά που δεν επιλέγονται τελικά λόγω πιθανότητας ακύρωσης ή βέβαιης ακύρωσης βάσει μέτρων covid (lockdown το 2020 και περιορισμοί σε συναθροίσεις το 2021) ή μη διαθεσιμότητας Αποτυπωτή </t>
  </si>
  <si>
    <t>Σπανιότητα (σε συγκεκριμένο/ους ναούς): ναι 5, όχι 1</t>
  </si>
  <si>
    <t>Ευχή Αγίου Τρύφωνος</t>
  </si>
  <si>
    <t>Σημαντική ιδιαιτερότητα σε σχέση με το παρελθόν: ναι 5, όχι ή δεν γνωρίζω 1</t>
  </si>
  <si>
    <t xml:space="preserve">Λιγότερα γνωστά στους πιστούς: αν είναι λιγότερο γνωστά 5, το αντίθετο 1. </t>
  </si>
  <si>
    <t>Εξήγηση βαθμολόγησης</t>
  </si>
  <si>
    <t>Ιεράρχηση (με κίτρινο τα 10 για τα οποία θα γίνει ντοκιμαντέρ, με περίγραμμα αυτά για τα οποία δεν υπάρχει κατάλληλο οπτικοακουστικό υλικό για κατασκευή ντοκιμαντέρ)</t>
  </si>
  <si>
    <t xml:space="preserve">Όργανο συλλογής </t>
  </si>
  <si>
    <t>Μορφή βίντεο</t>
  </si>
  <si>
    <t>Ανάλυση</t>
  </si>
  <si>
    <t xml:space="preserve">Σημειώσεις </t>
  </si>
  <si>
    <t>33 video files + 4 interview files</t>
  </si>
  <si>
    <t xml:space="preserve">3 x GoPro Hero 8 </t>
  </si>
  <si>
    <t>.MP4, .LRV, .THM</t>
  </si>
  <si>
    <t>4K</t>
  </si>
  <si>
    <t xml:space="preserve">1. video files = σύντομα clips που λήφθηκαν 
καθ' όλη τη διάρκεια διεξαγωγής του δρώμενου </t>
  </si>
  <si>
    <t>24 video files + 4 interview files</t>
  </si>
  <si>
    <t xml:space="preserve">2.interview files = clips από τη συνέντευξη με 
τον εκάστοτε ιερέα ή άλλο αρμόδιο πρόσωπο </t>
  </si>
  <si>
    <t>42 video files + 2 interview files</t>
  </si>
  <si>
    <t>3. Αν και εφόσον αποφασιστεί ότι θα ενταχθούν 2D βίντεο σε εφαρμογή AR, δύναται να 
συγκεκριμενοποιηθεί ποιο από το υπάρχον υλικό
(και συγκεκριμένα ποια πλάνα ακριβώς από κάθε δρώμενο) θα μπορούσαν να αξιοποιηθούν για τον σκοπό αυτό.</t>
  </si>
  <si>
    <t xml:space="preserve">1 interview file 
17 video files 
22 video files </t>
  </si>
  <si>
    <t>1x Gopro Hero 8 
Samsung Galaxy Note10+
Canon EOS 5DS R</t>
  </si>
  <si>
    <t>.MP4, .LRV, .THM
.MP4
.MOV</t>
  </si>
  <si>
    <t>4K
4K
1920X1080</t>
  </si>
  <si>
    <t>51 video files + 2 interview files</t>
  </si>
  <si>
    <t xml:space="preserve">47 video files </t>
  </si>
  <si>
    <t>35 video files + 2 interview files</t>
  </si>
  <si>
    <t xml:space="preserve">46 video files + 3 interview files
1 short documentary film </t>
  </si>
  <si>
    <t>3 x GoPro Hero 8 
processed in Corel VideoStudio Ultimate 2020</t>
  </si>
  <si>
    <t>.MP4, .LRV, .THM
.MP4</t>
  </si>
  <si>
    <t xml:space="preserve">64 video files + 5 interview files
1 short documentary film </t>
  </si>
  <si>
    <t>47 video files + 2 interview files</t>
  </si>
  <si>
    <t xml:space="preserve">37 video files </t>
  </si>
  <si>
    <t>28 video files + 4 interview files</t>
  </si>
  <si>
    <t>46 video files + 3 interview files</t>
  </si>
  <si>
    <t>48 video files + 3 interview files</t>
  </si>
  <si>
    <t>34 video files + 2 interview files</t>
  </si>
  <si>
    <t xml:space="preserve">55 video files </t>
  </si>
  <si>
    <t xml:space="preserve">50 video files </t>
  </si>
  <si>
    <t>63 video files + 4 interview files</t>
  </si>
  <si>
    <t xml:space="preserve">57 video files </t>
  </si>
  <si>
    <t>33 video files + 11 interview files</t>
  </si>
  <si>
    <t>30 video files + 4 interview files</t>
  </si>
  <si>
    <t>42 video files + 2 interview files
1 short documentary film</t>
  </si>
  <si>
    <t>70 video files 
1 short documentary film</t>
  </si>
  <si>
    <t xml:space="preserve">92 video files + 1 interview file </t>
  </si>
  <si>
    <t xml:space="preserve">22 video files + 5 interview file </t>
  </si>
  <si>
    <t xml:space="preserve">1 GoPro Hero 8 </t>
  </si>
  <si>
    <t xml:space="preserve">3 video files </t>
  </si>
  <si>
    <t xml:space="preserve">2 x GoPro Hero 8 </t>
  </si>
  <si>
    <t xml:space="preserve">55 video files + 2 interview file </t>
  </si>
  <si>
    <t xml:space="preserve">45 video files + 3 interview file </t>
  </si>
  <si>
    <t xml:space="preserve">17 video files + 2 interview file </t>
  </si>
  <si>
    <t>48 video files (interview is included in these files)
1 short documentary film</t>
  </si>
  <si>
    <t>6 video files + 2 interview files</t>
  </si>
  <si>
    <t>15 video files + 5 interview files</t>
  </si>
  <si>
    <t>5 video files + 1 interview file</t>
  </si>
  <si>
    <t>8 video files + 4 interview files</t>
  </si>
  <si>
    <t>2 video files + 2 interview files</t>
  </si>
  <si>
    <t xml:space="preserve">8 video files + 6 interview files </t>
  </si>
  <si>
    <t xml:space="preserve">16 video files + 5 interview files </t>
  </si>
  <si>
    <t xml:space="preserve">12 video files + 2 interview files </t>
  </si>
  <si>
    <t>4 video files</t>
  </si>
  <si>
    <t xml:space="preserve">6 video files </t>
  </si>
  <si>
    <t xml:space="preserve">18 video files </t>
  </si>
  <si>
    <t>3 video files + 4 interview files</t>
  </si>
  <si>
    <t>6 video files + 7 interview files</t>
  </si>
  <si>
    <t>οργάνωση φακέλων</t>
  </si>
  <si>
    <t>ντοκιμαντέρ</t>
  </si>
  <si>
    <t xml:space="preserve">συνέντευξη </t>
  </si>
  <si>
    <t>καιρός</t>
  </si>
  <si>
    <t>ένδυσις</t>
  </si>
  <si>
    <t>προσκομιδή</t>
  </si>
  <si>
    <t>μικρή είσοδος</t>
  </si>
  <si>
    <t>μεγάλη είσοδος</t>
  </si>
  <si>
    <t>ασπασμός</t>
  </si>
  <si>
    <t>πιστεύω</t>
  </si>
  <si>
    <t>αγία αναφορά</t>
  </si>
  <si>
    <t>θεία κοινωνία</t>
  </si>
  <si>
    <t>απόλυσις θ. λειτουργίας</t>
  </si>
  <si>
    <t>πανήγυρις αγ. Σπυρίδωνος</t>
  </si>
  <si>
    <t>Κυριακή συγγνώμης</t>
  </si>
  <si>
    <t xml:space="preserve">τραγούδι λαζάρου </t>
  </si>
  <si>
    <t>ακολουθία ονοματοδοσίας</t>
  </si>
  <si>
    <t>σαραντισμός</t>
  </si>
  <si>
    <t xml:space="preserve">τελευταίος έλεγχος </t>
  </si>
  <si>
    <t>αδελφοθέου</t>
  </si>
  <si>
    <t>25η μαρτίου</t>
  </si>
  <si>
    <t>υποδοχή αρχιερέως</t>
  </si>
  <si>
    <t>δρώμενο</t>
  </si>
  <si>
    <t>πρόσφορο</t>
  </si>
  <si>
    <t>κόλυβα</t>
  </si>
  <si>
    <t>ωογραφία</t>
  </si>
  <si>
    <t>χρυσοκέντημα</t>
  </si>
  <si>
    <t>μεγάλος αγιασμός</t>
  </si>
  <si>
    <t xml:space="preserve">βαϊοφόρος </t>
  </si>
  <si>
    <t>στόλισμα επιταφίου</t>
  </si>
  <si>
    <t>περιφορά επιταφίου</t>
  </si>
  <si>
    <t>ιερό ευχέλαιο</t>
  </si>
  <si>
    <t>αποκαθήλωση</t>
  </si>
  <si>
    <t xml:space="preserve">ανάστα ο Θεός </t>
  </si>
  <si>
    <t>μεγάλη ακολουθία Παθών</t>
  </si>
  <si>
    <t>πανήγυρις Καντάρας</t>
  </si>
  <si>
    <t xml:space="preserve">Πανηγυρικά κόλλυβα </t>
  </si>
  <si>
    <t>Αναλήψεως</t>
  </si>
  <si>
    <t xml:space="preserve">γονυκλισίας </t>
  </si>
  <si>
    <t>μικρός αγιασμός</t>
  </si>
  <si>
    <t>εορτή αγ. Τρύφωνος</t>
  </si>
  <si>
    <t>Κυριακή ορθοδοξίας</t>
  </si>
  <si>
    <t>σταυροπροσκύνησης</t>
  </si>
  <si>
    <t xml:space="preserve">ψυχοσάββατο πεντηκοστής </t>
  </si>
  <si>
    <t>ευλογία σταφυλιών</t>
  </si>
  <si>
    <t>φανουρόπιτα</t>
  </si>
  <si>
    <t>ύψωση τιμίου σταυρού</t>
  </si>
  <si>
    <t xml:space="preserve">ασημένιο κράνος </t>
  </si>
  <si>
    <t xml:space="preserve">Επεξήγηση μη καταλληλότητας για ντοκιμαντέρ </t>
  </si>
  <si>
    <t xml:space="preserve">1) Την ημέρα της βιντεοσκόπησης ο ιρεάς της ενορίας αντικαταστάθηκε λόγω του ότι είχε covid
2) Δεν επιτεύχθη η υλοποίηση συνέντευξης με τον εφημέριος εντός του χρονικού πλαισίου της πράξης </t>
  </si>
  <si>
    <t xml:space="preserve">1) Σοβαρό πρόβλημα με τον φωτισμό στην μονή: επηρέασε την ποιοότητα του υλικού </t>
  </si>
  <si>
    <t xml:space="preserve">Παράμετρος αριθμού καταγεγραμμένων δρωμένων ανά κατηγορία </t>
  </si>
  <si>
    <t>2η βαθμολόγηση (1-5)</t>
  </si>
  <si>
    <t>Βρίσκω το υπόλοιπο μέχρι εδώ (45-άθροισμα Ν15-Ν21) και έχοντας υπόψιν την αναλογία 1:4 καθορίζω τους υπόλοιπους δύο αριθμούς ανά δρώμενο</t>
  </si>
  <si>
    <r>
      <rPr>
        <b/>
        <sz val="11"/>
        <color theme="1"/>
        <rFont val="Calibri"/>
        <family val="2"/>
        <scheme val="minor"/>
      </rPr>
      <t xml:space="preserve">χωρίς ντοκιμαντέρ </t>
    </r>
    <r>
      <rPr>
        <b/>
        <sz val="11"/>
        <color theme="1"/>
        <rFont val="Symbol"/>
        <family val="1"/>
        <charset val="2"/>
      </rPr>
      <t>¯</t>
    </r>
  </si>
  <si>
    <t>ολοκληρώθηκε</t>
  </si>
  <si>
    <t xml:space="preserve">εκκρεμεί </t>
  </si>
  <si>
    <t>Αρκετά από αυτόν τον ναό. Οπότε να γίνει κάτι άλλο</t>
  </si>
  <si>
    <t>Ιεράρχηση</t>
  </si>
  <si>
    <t>Μέγας Αγιασμός</t>
  </si>
  <si>
    <t>Δρώμενο για δημιουργία ντοκιμαντέρ</t>
  </si>
  <si>
    <t>Μη υλοποίηση βήματος - Εκκρεμεί</t>
  </si>
  <si>
    <t>Ολοκληρωμένο με δημιουργία ντοκιμαντέρ</t>
  </si>
  <si>
    <t>ολοκλήρωση ψηφιοποίησης</t>
  </si>
  <si>
    <t>Υπάρχον υλικό (αυθεντικό)</t>
  </si>
  <si>
    <t>Επεξεργασμένα δεδομένα</t>
  </si>
  <si>
    <t>1 documentary film</t>
  </si>
  <si>
    <t>45 video files
1 documentary film</t>
  </si>
  <si>
    <t>48 video files
1 documentary film</t>
  </si>
  <si>
    <t>33 video files
1 documentary film</t>
  </si>
  <si>
    <t>39 video files
1 documentary film</t>
  </si>
  <si>
    <t>46 video files
1 documentary film</t>
  </si>
  <si>
    <t>19 video files
1 documentary film</t>
  </si>
  <si>
    <t>36 video files
1 documentary film</t>
  </si>
  <si>
    <t>58 video files
1 documentary film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</si>
</sst>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theme="1"/>
      <name val="Calibri"/>
      <family val="2"/>
    </font>
    <font>
      <b/>
      <sz val="11"/>
      <name val="Calibri"/>
      <family val="2"/>
      <scheme val="minor"/>
    </font>
    <font>
      <sz val="11"/>
      <color rgb="FF000000"/>
      <name val="Calibri"/>
      <family val="2"/>
      <scheme val="minor"/>
    </font>
    <font>
      <b/>
      <sz val="11"/>
      <color rgb="FFFFFF00"/>
      <name val="Calibri"/>
      <family val="2"/>
      <scheme val="minor"/>
    </font>
    <font>
      <b/>
      <u/>
      <sz val="11"/>
      <color theme="10"/>
      <name val="Calibri"/>
      <family val="2"/>
      <scheme val="minor"/>
    </font>
    <font>
      <sz val="11"/>
      <color theme="1" tint="0.14999847407452621"/>
      <name val="Calibri"/>
      <family val="2"/>
      <scheme val="minor"/>
    </font>
    <font>
      <sz val="11"/>
      <color rgb="FFFF0000"/>
      <name val="Calibri"/>
      <family val="2"/>
      <scheme val="minor"/>
    </font>
    <font>
      <b/>
      <sz val="10"/>
      <color theme="1"/>
      <name val="Calibri"/>
      <family val="2"/>
      <scheme val="minor"/>
    </font>
    <font>
      <i/>
      <sz val="12"/>
      <color theme="1"/>
      <name val="Times New Roman"/>
      <family val="1"/>
    </font>
    <font>
      <sz val="11"/>
      <color theme="1"/>
      <name val="Calibri "/>
    </font>
    <font>
      <b/>
      <sz val="11"/>
      <color theme="1"/>
      <name val="Calibri "/>
    </font>
    <font>
      <b/>
      <sz val="11"/>
      <color rgb="FFFF0000"/>
      <name val="Calibri"/>
      <family val="2"/>
      <scheme val="minor"/>
    </font>
    <font>
      <sz val="14"/>
      <color theme="1"/>
      <name val="Calibri"/>
      <family val="2"/>
      <scheme val="minor"/>
    </font>
    <font>
      <b/>
      <sz val="11"/>
      <color theme="1"/>
      <name val="Symbol"/>
      <family val="1"/>
      <charset val="2"/>
    </font>
    <font>
      <sz val="11"/>
      <color rgb="FF006100"/>
      <name val="Calibri"/>
      <family val="2"/>
      <scheme val="minor"/>
    </font>
    <font>
      <sz val="11"/>
      <color rgb="FF9C5700"/>
      <name val="Calibri"/>
      <family val="2"/>
      <scheme val="minor"/>
    </font>
    <font>
      <b/>
      <sz val="12"/>
      <color theme="1"/>
      <name val="Times New Roman"/>
      <family val="1"/>
    </font>
  </fonts>
  <fills count="30">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34998626667073579"/>
        <bgColor auto="1"/>
      </patternFill>
    </fill>
    <fill>
      <patternFill patternType="solid">
        <fgColor theme="0" tint="-0.499984740745262"/>
        <bgColor indexed="64"/>
      </patternFill>
    </fill>
    <fill>
      <patternFill patternType="solid">
        <fgColor indexed="65"/>
        <bgColor auto="1"/>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patternFill patternType="solid">
        <fgColor theme="2" tint="-0.249977111117893"/>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2"/>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rgb="FFB4C6E7"/>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FF000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bgColor indexed="64"/>
      </patternFill>
    </fill>
    <fill>
      <patternFill patternType="solid">
        <fgColor rgb="FFC6EFCE"/>
      </patternFill>
    </fill>
    <fill>
      <patternFill patternType="solid">
        <fgColor rgb="FFFFEB9C"/>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diagonal/>
    </border>
  </borders>
  <cellStyleXfs count="4">
    <xf numFmtId="0" fontId="0" fillId="0" borderId="0"/>
    <xf numFmtId="0" fontId="2" fillId="0" borderId="0" applyNumberFormat="0" applyFill="0" applyBorder="0" applyAlignment="0" applyProtection="0"/>
    <xf numFmtId="0" fontId="18" fillId="28" borderId="0" applyNumberFormat="0" applyBorder="0" applyAlignment="0" applyProtection="0"/>
    <xf numFmtId="0" fontId="19" fillId="29" borderId="0" applyNumberFormat="0" applyBorder="0" applyAlignment="0" applyProtection="0"/>
  </cellStyleXfs>
  <cellXfs count="432">
    <xf numFmtId="0" fontId="0" fillId="0" borderId="0" xfId="0"/>
    <xf numFmtId="0" fontId="1" fillId="2" borderId="1" xfId="0" applyFont="1" applyFill="1" applyBorder="1" applyAlignment="1">
      <alignment horizontal="left" vertical="center"/>
    </xf>
    <xf numFmtId="11" fontId="1" fillId="4" borderId="1" xfId="0" applyNumberFormat="1" applyFont="1" applyFill="1" applyBorder="1" applyAlignment="1">
      <alignment horizontal="left" vertical="center"/>
    </xf>
    <xf numFmtId="0" fontId="1" fillId="5" borderId="1" xfId="0" applyFont="1" applyFill="1" applyBorder="1" applyAlignment="1">
      <alignment horizontal="left" vertical="top"/>
    </xf>
    <xf numFmtId="0" fontId="3" fillId="3" borderId="1" xfId="1" applyFont="1" applyFill="1" applyBorder="1" applyAlignment="1">
      <alignment horizontal="left" vertical="center"/>
    </xf>
    <xf numFmtId="11" fontId="0" fillId="6" borderId="1" xfId="0" applyNumberFormat="1" applyFill="1" applyBorder="1" applyAlignment="1">
      <alignment horizontal="left" vertical="center"/>
    </xf>
    <xf numFmtId="0" fontId="0" fillId="0" borderId="1" xfId="0" applyBorder="1" applyAlignment="1">
      <alignment horizontal="left" vertical="center"/>
    </xf>
    <xf numFmtId="0" fontId="4" fillId="0" borderId="1" xfId="0" applyFont="1" applyBorder="1" applyAlignment="1">
      <alignment horizontal="left" vertical="center"/>
    </xf>
    <xf numFmtId="0" fontId="0" fillId="3" borderId="1" xfId="0" applyFill="1" applyBorder="1" applyAlignment="1">
      <alignment horizontal="left" vertical="center"/>
    </xf>
    <xf numFmtId="0" fontId="1" fillId="5" borderId="1" xfId="0" applyFont="1" applyFill="1" applyBorder="1" applyAlignment="1">
      <alignment horizontal="left" vertical="center"/>
    </xf>
    <xf numFmtId="0" fontId="0" fillId="3" borderId="0" xfId="0" applyFill="1" applyAlignment="1">
      <alignment horizontal="left" vertical="center"/>
    </xf>
    <xf numFmtId="11" fontId="0" fillId="3" borderId="1" xfId="0" applyNumberFormat="1" applyFill="1" applyBorder="1" applyAlignment="1">
      <alignment horizontal="left" vertical="center"/>
    </xf>
    <xf numFmtId="0" fontId="3" fillId="3" borderId="1" xfId="0" applyFont="1" applyFill="1" applyBorder="1" applyAlignment="1">
      <alignment horizontal="left" vertical="center"/>
    </xf>
    <xf numFmtId="0" fontId="6" fillId="0" borderId="0" xfId="0" applyFont="1" applyAlignment="1">
      <alignment horizontal="left" vertical="center"/>
    </xf>
    <xf numFmtId="11" fontId="0" fillId="9" borderId="1" xfId="0" applyNumberFormat="1" applyFill="1" applyBorder="1" applyAlignment="1">
      <alignment horizontal="left" vertical="center"/>
    </xf>
    <xf numFmtId="11" fontId="1" fillId="5" borderId="1" xfId="0" applyNumberFormat="1"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0" fillId="0" borderId="1" xfId="0" applyBorder="1"/>
    <xf numFmtId="0" fontId="0" fillId="5" borderId="0" xfId="0" applyFill="1"/>
    <xf numFmtId="0" fontId="0" fillId="3" borderId="0" xfId="0" applyFill="1" applyAlignment="1">
      <alignment horizontal="left" vertical="top"/>
    </xf>
    <xf numFmtId="0" fontId="0" fillId="3" borderId="0" xfId="0" applyFill="1"/>
    <xf numFmtId="0" fontId="0" fillId="3" borderId="6" xfId="0" applyFill="1" applyBorder="1" applyAlignment="1">
      <alignment horizontal="left" vertical="center"/>
    </xf>
    <xf numFmtId="0" fontId="0" fillId="3" borderId="1" xfId="0" applyFill="1" applyBorder="1"/>
    <xf numFmtId="0" fontId="0" fillId="3" borderId="5" xfId="0" applyFill="1" applyBorder="1" applyAlignment="1">
      <alignment horizontal="left" vertical="center"/>
    </xf>
    <xf numFmtId="11" fontId="0" fillId="3" borderId="6" xfId="0" applyNumberFormat="1" applyFill="1" applyBorder="1" applyAlignment="1">
      <alignment horizontal="left" vertical="center"/>
    </xf>
    <xf numFmtId="0" fontId="0" fillId="11" borderId="1" xfId="0" applyFill="1" applyBorder="1"/>
    <xf numFmtId="0" fontId="0" fillId="12" borderId="0" xfId="0" applyFill="1"/>
    <xf numFmtId="0" fontId="4" fillId="3" borderId="8" xfId="0" applyFont="1" applyFill="1" applyBorder="1" applyAlignment="1">
      <alignment horizontal="left" vertical="center"/>
    </xf>
    <xf numFmtId="0" fontId="0" fillId="3" borderId="8" xfId="0" applyFill="1" applyBorder="1" applyAlignment="1">
      <alignment horizontal="left" vertical="top"/>
    </xf>
    <xf numFmtId="0" fontId="1" fillId="3" borderId="0" xfId="0" applyFont="1" applyFill="1" applyAlignment="1">
      <alignment horizontal="center" vertical="center"/>
    </xf>
    <xf numFmtId="0" fontId="1" fillId="12" borderId="0" xfId="0" applyFont="1" applyFill="1" applyAlignment="1">
      <alignment horizontal="center" vertical="center"/>
    </xf>
    <xf numFmtId="0" fontId="1" fillId="5" borderId="0" xfId="0" applyFont="1" applyFill="1"/>
    <xf numFmtId="0" fontId="1" fillId="5" borderId="8" xfId="0" applyFont="1" applyFill="1" applyBorder="1" applyAlignment="1">
      <alignment horizontal="left" vertical="top"/>
    </xf>
    <xf numFmtId="0" fontId="0" fillId="12" borderId="0" xfId="0" applyFill="1" applyAlignment="1">
      <alignment horizontal="left" vertical="top"/>
    </xf>
    <xf numFmtId="11" fontId="1" fillId="2" borderId="1" xfId="0" applyNumberFormat="1" applyFont="1" applyFill="1" applyBorder="1" applyAlignment="1">
      <alignment horizontal="left" vertical="center"/>
    </xf>
    <xf numFmtId="0" fontId="1" fillId="2" borderId="8" xfId="0" applyFont="1" applyFill="1" applyBorder="1" applyAlignment="1">
      <alignment horizontal="left" vertical="top"/>
    </xf>
    <xf numFmtId="0" fontId="0" fillId="11" borderId="1" xfId="0" applyFill="1" applyBorder="1" applyAlignment="1">
      <alignment horizontal="left" vertical="center"/>
    </xf>
    <xf numFmtId="0" fontId="4" fillId="11" borderId="1" xfId="0" applyFont="1" applyFill="1" applyBorder="1" applyAlignment="1">
      <alignment horizontal="left" vertical="center"/>
    </xf>
    <xf numFmtId="0" fontId="4" fillId="11" borderId="8" xfId="0" applyFont="1" applyFill="1" applyBorder="1" applyAlignment="1">
      <alignment horizontal="left" vertical="center"/>
    </xf>
    <xf numFmtId="0" fontId="3" fillId="11" borderId="1" xfId="1" applyFont="1" applyFill="1" applyBorder="1" applyAlignment="1">
      <alignment horizontal="left" vertical="center"/>
    </xf>
    <xf numFmtId="0" fontId="0" fillId="11" borderId="8" xfId="0" applyFill="1" applyBorder="1"/>
    <xf numFmtId="11" fontId="0" fillId="11" borderId="1" xfId="0" applyNumberFormat="1" applyFill="1" applyBorder="1" applyAlignment="1">
      <alignment horizontal="left" vertical="center"/>
    </xf>
    <xf numFmtId="0" fontId="0" fillId="11" borderId="1" xfId="0" applyFill="1" applyBorder="1" applyAlignment="1">
      <alignment vertical="center"/>
    </xf>
    <xf numFmtId="0" fontId="1" fillId="11" borderId="1" xfId="0" applyFont="1" applyFill="1" applyBorder="1" applyAlignment="1">
      <alignment vertical="center"/>
    </xf>
    <xf numFmtId="0" fontId="1" fillId="8" borderId="1" xfId="0" applyFont="1" applyFill="1" applyBorder="1" applyAlignment="1">
      <alignment horizontal="left" vertical="center"/>
    </xf>
    <xf numFmtId="0" fontId="0" fillId="11" borderId="6" xfId="0" applyFill="1" applyBorder="1" applyAlignment="1">
      <alignment horizontal="left" vertical="center"/>
    </xf>
    <xf numFmtId="11" fontId="0" fillId="11" borderId="6" xfId="0" applyNumberFormat="1" applyFill="1" applyBorder="1" applyAlignment="1">
      <alignment horizontal="left" vertical="center"/>
    </xf>
    <xf numFmtId="0" fontId="4" fillId="11" borderId="12" xfId="0" applyFont="1" applyFill="1" applyBorder="1" applyAlignment="1">
      <alignment horizontal="left" vertical="center"/>
    </xf>
    <xf numFmtId="0" fontId="6" fillId="11" borderId="5" xfId="0" applyFont="1" applyFill="1" applyBorder="1" applyAlignment="1">
      <alignment horizontal="left" vertical="center"/>
    </xf>
    <xf numFmtId="0" fontId="0" fillId="11" borderId="5" xfId="0" applyFill="1" applyBorder="1" applyAlignment="1">
      <alignment horizontal="left" vertical="center"/>
    </xf>
    <xf numFmtId="0" fontId="0" fillId="11" borderId="8" xfId="0" applyFill="1" applyBorder="1" applyAlignment="1">
      <alignment vertical="top"/>
    </xf>
    <xf numFmtId="0" fontId="0" fillId="11" borderId="12" xfId="0" applyFill="1" applyBorder="1"/>
    <xf numFmtId="0" fontId="1" fillId="12" borderId="0" xfId="0" applyFont="1" applyFill="1"/>
    <xf numFmtId="0" fontId="1" fillId="8" borderId="2" xfId="0" applyFont="1" applyFill="1" applyBorder="1" applyAlignment="1">
      <alignment horizontal="left" vertical="center"/>
    </xf>
    <xf numFmtId="0" fontId="1" fillId="5" borderId="11" xfId="0" applyFont="1" applyFill="1" applyBorder="1"/>
    <xf numFmtId="11" fontId="0" fillId="3" borderId="5" xfId="0" applyNumberFormat="1" applyFill="1" applyBorder="1" applyAlignment="1">
      <alignment horizontal="left" vertical="center"/>
    </xf>
    <xf numFmtId="0" fontId="1" fillId="3" borderId="0" xfId="0" applyFont="1" applyFill="1" applyAlignment="1">
      <alignment horizontal="left" vertical="center"/>
    </xf>
    <xf numFmtId="11" fontId="0" fillId="3" borderId="0" xfId="0" applyNumberFormat="1" applyFill="1" applyAlignment="1">
      <alignment horizontal="left" vertical="center"/>
    </xf>
    <xf numFmtId="0" fontId="4" fillId="3" borderId="0" xfId="0" applyFont="1" applyFill="1" applyAlignment="1">
      <alignment horizontal="left" vertical="center"/>
    </xf>
    <xf numFmtId="0" fontId="1" fillId="12" borderId="0" xfId="0" applyFont="1" applyFill="1" applyAlignment="1">
      <alignment horizontal="left" vertical="center"/>
    </xf>
    <xf numFmtId="0" fontId="0" fillId="12" borderId="0" xfId="0" applyFill="1" applyAlignment="1">
      <alignment horizontal="left" vertical="center"/>
    </xf>
    <xf numFmtId="11" fontId="0" fillId="12" borderId="0" xfId="0" applyNumberFormat="1" applyFill="1" applyAlignment="1">
      <alignment horizontal="left" vertical="center"/>
    </xf>
    <xf numFmtId="0" fontId="4" fillId="12" borderId="0" xfId="0" applyFont="1" applyFill="1" applyAlignment="1">
      <alignment horizontal="left" vertical="center"/>
    </xf>
    <xf numFmtId="0" fontId="0" fillId="12" borderId="0" xfId="0" applyFill="1" applyAlignment="1">
      <alignment vertical="top"/>
    </xf>
    <xf numFmtId="0" fontId="0" fillId="0" borderId="8" xfId="0" applyBorder="1"/>
    <xf numFmtId="0" fontId="0" fillId="0" borderId="8" xfId="0" applyBorder="1" applyAlignment="1">
      <alignment horizontal="left" vertical="top"/>
    </xf>
    <xf numFmtId="0" fontId="0" fillId="12" borderId="0" xfId="0" applyFill="1" applyAlignment="1">
      <alignment vertical="center"/>
    </xf>
    <xf numFmtId="0" fontId="0" fillId="11" borderId="1" xfId="0" applyFill="1" applyBorder="1" applyAlignment="1">
      <alignment horizontal="left" vertical="top"/>
    </xf>
    <xf numFmtId="0" fontId="0" fillId="11" borderId="0" xfId="0" applyFill="1" applyAlignment="1">
      <alignment horizontal="left" vertical="center"/>
    </xf>
    <xf numFmtId="0" fontId="0" fillId="11" borderId="1" xfId="0" applyFill="1" applyBorder="1" applyAlignment="1">
      <alignment horizontal="left" vertical="center" wrapText="1"/>
    </xf>
    <xf numFmtId="0" fontId="0" fillId="11" borderId="8" xfId="0" applyFill="1" applyBorder="1" applyAlignment="1">
      <alignment horizontal="left" vertical="top"/>
    </xf>
    <xf numFmtId="0" fontId="5" fillId="8" borderId="1" xfId="0" applyFont="1" applyFill="1" applyBorder="1" applyAlignment="1">
      <alignment horizontal="left" vertical="center"/>
    </xf>
    <xf numFmtId="0" fontId="3" fillId="11" borderId="1" xfId="0" applyFont="1" applyFill="1" applyBorder="1" applyAlignment="1">
      <alignment horizontal="left" vertical="center"/>
    </xf>
    <xf numFmtId="0" fontId="3" fillId="11" borderId="1" xfId="0" applyFont="1" applyFill="1" applyBorder="1" applyAlignment="1">
      <alignment vertical="center"/>
    </xf>
    <xf numFmtId="0" fontId="3" fillId="11" borderId="1" xfId="1" quotePrefix="1" applyFont="1" applyFill="1" applyBorder="1" applyAlignment="1">
      <alignment horizontal="left" vertical="center"/>
    </xf>
    <xf numFmtId="0" fontId="3" fillId="12" borderId="0" xfId="0" applyFont="1" applyFill="1"/>
    <xf numFmtId="0" fontId="0" fillId="3" borderId="8" xfId="0" applyFill="1" applyBorder="1" applyAlignment="1">
      <alignment vertical="top"/>
    </xf>
    <xf numFmtId="0" fontId="9" fillId="12" borderId="0" xfId="0" applyFont="1" applyFill="1" applyAlignment="1">
      <alignment horizontal="left" vertical="top"/>
    </xf>
    <xf numFmtId="0" fontId="9" fillId="12" borderId="0" xfId="0" applyFont="1" applyFill="1" applyAlignment="1">
      <alignment horizontal="center" vertical="center" wrapText="1"/>
    </xf>
    <xf numFmtId="0" fontId="9" fillId="12" borderId="0" xfId="0" applyFont="1" applyFill="1" applyAlignment="1">
      <alignment vertical="top"/>
    </xf>
    <xf numFmtId="0" fontId="9" fillId="12" borderId="0" xfId="0" applyFont="1" applyFill="1"/>
    <xf numFmtId="0" fontId="4" fillId="3" borderId="14" xfId="0" applyFont="1" applyFill="1" applyBorder="1" applyAlignment="1">
      <alignment horizontal="left" vertical="center"/>
    </xf>
    <xf numFmtId="0" fontId="9" fillId="3" borderId="0" xfId="0" applyFont="1" applyFill="1" applyAlignment="1">
      <alignment horizontal="left" vertical="top"/>
    </xf>
    <xf numFmtId="0" fontId="1" fillId="2" borderId="5" xfId="0" applyFont="1" applyFill="1" applyBorder="1" applyAlignment="1">
      <alignment horizontal="left" vertical="center"/>
    </xf>
    <xf numFmtId="11" fontId="1" fillId="4" borderId="5" xfId="0" applyNumberFormat="1" applyFont="1" applyFill="1" applyBorder="1" applyAlignment="1">
      <alignment horizontal="left" vertical="center"/>
    </xf>
    <xf numFmtId="0" fontId="1" fillId="5" borderId="14" xfId="0" applyFont="1" applyFill="1" applyBorder="1" applyAlignment="1">
      <alignment horizontal="left" vertical="top"/>
    </xf>
    <xf numFmtId="0" fontId="5" fillId="12" borderId="0" xfId="0" applyFont="1" applyFill="1" applyAlignment="1">
      <alignment horizontal="left" vertical="center"/>
    </xf>
    <xf numFmtId="0" fontId="5" fillId="3" borderId="0" xfId="0" applyFont="1" applyFill="1" applyAlignment="1">
      <alignment horizontal="left" vertical="center"/>
    </xf>
    <xf numFmtId="0" fontId="0" fillId="3" borderId="0" xfId="0" applyFill="1" applyAlignment="1">
      <alignment vertical="top"/>
    </xf>
    <xf numFmtId="0" fontId="1" fillId="2" borderId="13" xfId="0" applyFont="1" applyFill="1" applyBorder="1" applyAlignment="1">
      <alignment horizontal="left" vertical="center"/>
    </xf>
    <xf numFmtId="0" fontId="0" fillId="0" borderId="12" xfId="0" applyBorder="1"/>
    <xf numFmtId="0" fontId="1" fillId="2" borderId="1" xfId="0" applyFont="1" applyFill="1" applyBorder="1" applyAlignment="1">
      <alignment horizontal="left" vertical="top"/>
    </xf>
    <xf numFmtId="0" fontId="1" fillId="8" borderId="6" xfId="0" applyFont="1" applyFill="1" applyBorder="1" applyAlignment="1">
      <alignment horizontal="left" vertical="center"/>
    </xf>
    <xf numFmtId="0" fontId="6" fillId="11" borderId="0" xfId="0" applyFont="1" applyFill="1" applyAlignment="1">
      <alignment horizontal="left" vertical="center"/>
    </xf>
    <xf numFmtId="0" fontId="0" fillId="11" borderId="12" xfId="0" applyFill="1" applyBorder="1" applyAlignment="1">
      <alignment horizontal="left" vertical="top"/>
    </xf>
    <xf numFmtId="0" fontId="1" fillId="8" borderId="7" xfId="0" applyFont="1" applyFill="1" applyBorder="1" applyAlignment="1">
      <alignment horizontal="left" vertical="center"/>
    </xf>
    <xf numFmtId="0" fontId="10" fillId="12" borderId="0" xfId="0" applyFont="1" applyFill="1"/>
    <xf numFmtId="0" fontId="10" fillId="0" borderId="1" xfId="0" applyFont="1" applyBorder="1"/>
    <xf numFmtId="0" fontId="10" fillId="0" borderId="8" xfId="0" applyFont="1" applyBorder="1"/>
    <xf numFmtId="0" fontId="10" fillId="0" borderId="0" xfId="0" applyFont="1"/>
    <xf numFmtId="0" fontId="3" fillId="0" borderId="1" xfId="0" applyFont="1" applyBorder="1"/>
    <xf numFmtId="0" fontId="3" fillId="3" borderId="8" xfId="0" applyFont="1" applyFill="1" applyBorder="1" applyAlignment="1">
      <alignment horizontal="left" vertical="top"/>
    </xf>
    <xf numFmtId="0" fontId="3" fillId="12" borderId="0" xfId="0" applyFont="1" applyFill="1" applyAlignment="1">
      <alignment horizontal="left" vertical="top"/>
    </xf>
    <xf numFmtId="0" fontId="3" fillId="0" borderId="0" xfId="0" applyFont="1"/>
    <xf numFmtId="0" fontId="1" fillId="8" borderId="13" xfId="0" applyFont="1" applyFill="1" applyBorder="1" applyAlignment="1">
      <alignment horizontal="left" vertical="center"/>
    </xf>
    <xf numFmtId="0" fontId="0" fillId="8" borderId="1" xfId="0" applyFill="1" applyBorder="1"/>
    <xf numFmtId="0" fontId="0" fillId="0" borderId="0" xfId="0" applyAlignment="1">
      <alignment horizontal="left" vertical="center"/>
    </xf>
    <xf numFmtId="0" fontId="3" fillId="8" borderId="1" xfId="0" applyFont="1" applyFill="1" applyBorder="1" applyAlignment="1">
      <alignment horizontal="left" vertical="center"/>
    </xf>
    <xf numFmtId="0" fontId="0" fillId="12" borderId="0" xfId="0" applyFill="1" applyAlignment="1">
      <alignment horizontal="left"/>
    </xf>
    <xf numFmtId="0" fontId="0" fillId="0" borderId="0" xfId="0" applyAlignment="1">
      <alignment horizontal="left"/>
    </xf>
    <xf numFmtId="0" fontId="1" fillId="3" borderId="0" xfId="0" applyFont="1" applyFill="1" applyAlignment="1">
      <alignment horizontal="left"/>
    </xf>
    <xf numFmtId="0" fontId="1" fillId="7" borderId="1" xfId="0" applyFont="1" applyFill="1" applyBorder="1" applyAlignment="1">
      <alignment horizontal="left"/>
    </xf>
    <xf numFmtId="0" fontId="0" fillId="8" borderId="2" xfId="0" applyFill="1" applyBorder="1"/>
    <xf numFmtId="0" fontId="0" fillId="11" borderId="0" xfId="0" applyFill="1"/>
    <xf numFmtId="0" fontId="1" fillId="8" borderId="2" xfId="0" applyFont="1" applyFill="1" applyBorder="1" applyAlignment="1">
      <alignment horizontal="left"/>
    </xf>
    <xf numFmtId="0" fontId="0" fillId="8" borderId="0" xfId="0" applyFill="1"/>
    <xf numFmtId="0" fontId="0" fillId="8" borderId="7" xfId="0" applyFill="1" applyBorder="1"/>
    <xf numFmtId="0" fontId="5" fillId="8" borderId="2" xfId="0" applyFont="1" applyFill="1" applyBorder="1" applyAlignment="1">
      <alignment horizontal="left" vertical="center"/>
    </xf>
    <xf numFmtId="0" fontId="10" fillId="8" borderId="2" xfId="0" applyFont="1" applyFill="1" applyBorder="1"/>
    <xf numFmtId="0" fontId="1" fillId="2" borderId="8" xfId="0" applyFont="1" applyFill="1" applyBorder="1" applyAlignment="1">
      <alignment horizontal="left" vertical="center"/>
    </xf>
    <xf numFmtId="0" fontId="0" fillId="3" borderId="8" xfId="0" applyFill="1" applyBorder="1"/>
    <xf numFmtId="0" fontId="0" fillId="8" borderId="9" xfId="0" applyFill="1" applyBorder="1"/>
    <xf numFmtId="0" fontId="1" fillId="8" borderId="10" xfId="0" applyFont="1" applyFill="1" applyBorder="1" applyAlignment="1">
      <alignment horizontal="left" vertical="center"/>
    </xf>
    <xf numFmtId="0" fontId="1" fillId="8" borderId="8" xfId="0" applyFont="1" applyFill="1" applyBorder="1" applyAlignment="1">
      <alignment horizontal="left" vertical="center"/>
    </xf>
    <xf numFmtId="0" fontId="0" fillId="8" borderId="10" xfId="0" applyFill="1" applyBorder="1"/>
    <xf numFmtId="0" fontId="1" fillId="8" borderId="9" xfId="0" applyFont="1" applyFill="1" applyBorder="1" applyAlignment="1">
      <alignment horizontal="left" vertical="center"/>
    </xf>
    <xf numFmtId="0" fontId="7" fillId="8" borderId="2" xfId="0" applyFont="1" applyFill="1" applyBorder="1" applyAlignment="1">
      <alignment horizontal="left" vertical="center"/>
    </xf>
    <xf numFmtId="0" fontId="4" fillId="11" borderId="14" xfId="0" applyFont="1" applyFill="1" applyBorder="1" applyAlignment="1">
      <alignment horizontal="left" vertical="center"/>
    </xf>
    <xf numFmtId="0" fontId="0" fillId="11" borderId="12" xfId="0" applyFill="1" applyBorder="1" applyAlignment="1">
      <alignment vertical="top"/>
    </xf>
    <xf numFmtId="0" fontId="1" fillId="8" borderId="1" xfId="0" applyFont="1" applyFill="1" applyBorder="1" applyAlignment="1">
      <alignment vertical="center"/>
    </xf>
    <xf numFmtId="0" fontId="3" fillId="12" borderId="1" xfId="0" applyFont="1" applyFill="1" applyBorder="1" applyAlignment="1">
      <alignment horizontal="left" vertical="center"/>
    </xf>
    <xf numFmtId="0" fontId="0" fillId="8" borderId="2" xfId="0" applyFill="1" applyBorder="1" applyAlignment="1">
      <alignment vertical="center"/>
    </xf>
    <xf numFmtId="0" fontId="0" fillId="11" borderId="8" xfId="0" applyFill="1" applyBorder="1" applyAlignment="1">
      <alignment vertical="center"/>
    </xf>
    <xf numFmtId="0" fontId="0" fillId="11" borderId="14" xfId="0" applyFill="1" applyBorder="1" applyAlignment="1">
      <alignment vertical="top"/>
    </xf>
    <xf numFmtId="0" fontId="0" fillId="8" borderId="1" xfId="0" applyFill="1" applyBorder="1" applyAlignment="1">
      <alignment horizontal="left"/>
    </xf>
    <xf numFmtId="0" fontId="8" fillId="8" borderId="9" xfId="1" applyFont="1" applyFill="1" applyBorder="1" applyAlignment="1">
      <alignment horizontal="left" vertical="center"/>
    </xf>
    <xf numFmtId="0" fontId="1" fillId="8" borderId="1" xfId="0" applyFont="1" applyFill="1" applyBorder="1" applyAlignment="1">
      <alignment horizontal="center" vertical="center"/>
    </xf>
    <xf numFmtId="0" fontId="0" fillId="3" borderId="12" xfId="0" applyFill="1" applyBorder="1" applyAlignment="1">
      <alignment horizontal="left" vertical="top"/>
    </xf>
    <xf numFmtId="0" fontId="1" fillId="13" borderId="1" xfId="0" applyFont="1" applyFill="1" applyBorder="1" applyAlignment="1">
      <alignment horizontal="left"/>
    </xf>
    <xf numFmtId="0" fontId="1" fillId="0" borderId="0" xfId="0" applyFont="1"/>
    <xf numFmtId="11" fontId="0" fillId="0" borderId="1" xfId="0" applyNumberFormat="1" applyBorder="1" applyAlignment="1">
      <alignment horizontal="left" vertical="center"/>
    </xf>
    <xf numFmtId="0" fontId="4" fillId="0" borderId="8" xfId="0" applyFont="1" applyBorder="1" applyAlignment="1">
      <alignment horizontal="left" vertical="center"/>
    </xf>
    <xf numFmtId="0" fontId="9" fillId="12" borderId="0" xfId="0" applyFont="1" applyFill="1" applyAlignment="1">
      <alignment horizontal="center" vertical="center"/>
    </xf>
    <xf numFmtId="0" fontId="0" fillId="13" borderId="1" xfId="0" applyFill="1" applyBorder="1" applyAlignment="1">
      <alignment horizontal="left" vertical="center"/>
    </xf>
    <xf numFmtId="14" fontId="0" fillId="13" borderId="1" xfId="0" applyNumberFormat="1" applyFill="1" applyBorder="1" applyAlignment="1">
      <alignment horizontal="left" vertical="center"/>
    </xf>
    <xf numFmtId="0" fontId="5" fillId="13" borderId="1" xfId="0" applyFont="1" applyFill="1" applyBorder="1" applyAlignment="1">
      <alignment horizontal="left" vertical="center"/>
    </xf>
    <xf numFmtId="0" fontId="3" fillId="13" borderId="1" xfId="1" applyFont="1" applyFill="1" applyBorder="1" applyAlignment="1">
      <alignment horizontal="left" vertical="center"/>
    </xf>
    <xf numFmtId="0" fontId="0" fillId="13" borderId="1" xfId="0" applyFill="1" applyBorder="1"/>
    <xf numFmtId="0" fontId="1" fillId="13" borderId="1" xfId="0" applyFont="1" applyFill="1" applyBorder="1" applyAlignment="1">
      <alignment horizontal="left" vertical="center"/>
    </xf>
    <xf numFmtId="11" fontId="0" fillId="13" borderId="1" xfId="0" applyNumberFormat="1" applyFill="1" applyBorder="1" applyAlignment="1">
      <alignment horizontal="left" vertical="center"/>
    </xf>
    <xf numFmtId="0" fontId="0" fillId="14" borderId="1" xfId="0" applyFill="1" applyBorder="1"/>
    <xf numFmtId="0" fontId="0" fillId="13" borderId="1" xfId="0" applyFill="1" applyBorder="1" applyAlignment="1">
      <alignment vertical="center"/>
    </xf>
    <xf numFmtId="0" fontId="1" fillId="5" borderId="1" xfId="0" applyFont="1" applyFill="1" applyBorder="1" applyAlignment="1">
      <alignment horizontal="center" vertical="center"/>
    </xf>
    <xf numFmtId="0" fontId="1" fillId="14" borderId="1" xfId="0" applyFont="1" applyFill="1" applyBorder="1"/>
    <xf numFmtId="11" fontId="1" fillId="6" borderId="0" xfId="0" applyNumberFormat="1" applyFont="1" applyFill="1" applyAlignment="1">
      <alignment horizontal="left" vertical="center"/>
    </xf>
    <xf numFmtId="0" fontId="1" fillId="5" borderId="1" xfId="0" applyFont="1" applyFill="1" applyBorder="1" applyAlignment="1">
      <alignment horizontal="left"/>
    </xf>
    <xf numFmtId="0" fontId="1" fillId="2" borderId="14" xfId="0" applyFont="1" applyFill="1" applyBorder="1" applyAlignment="1">
      <alignment horizontal="left" vertical="top"/>
    </xf>
    <xf numFmtId="11" fontId="1" fillId="2" borderId="5" xfId="0" applyNumberFormat="1" applyFont="1" applyFill="1" applyBorder="1" applyAlignment="1">
      <alignment horizontal="left" vertical="center"/>
    </xf>
    <xf numFmtId="0" fontId="1" fillId="2" borderId="11" xfId="0" applyFont="1" applyFill="1" applyBorder="1"/>
    <xf numFmtId="0" fontId="4" fillId="3" borderId="1" xfId="0" applyFont="1" applyFill="1" applyBorder="1" applyAlignment="1">
      <alignment horizontal="left" vertical="center"/>
    </xf>
    <xf numFmtId="0" fontId="1" fillId="2" borderId="15" xfId="0" applyFont="1" applyFill="1" applyBorder="1"/>
    <xf numFmtId="11" fontId="1" fillId="4" borderId="15" xfId="0" applyNumberFormat="1" applyFont="1" applyFill="1" applyBorder="1" applyAlignment="1">
      <alignment horizontal="left" vertical="center"/>
    </xf>
    <xf numFmtId="0" fontId="0" fillId="10" borderId="15" xfId="0" applyFill="1" applyBorder="1"/>
    <xf numFmtId="0" fontId="1" fillId="2" borderId="15" xfId="0" applyFont="1" applyFill="1" applyBorder="1" applyAlignment="1">
      <alignment horizontal="left"/>
    </xf>
    <xf numFmtId="0" fontId="0" fillId="3" borderId="0" xfId="0" applyFill="1" applyAlignment="1">
      <alignment horizontal="left" vertical="center" wrapText="1"/>
    </xf>
    <xf numFmtId="0" fontId="0" fillId="3" borderId="5" xfId="0" applyFill="1" applyBorder="1"/>
    <xf numFmtId="0" fontId="1" fillId="2" borderId="1" xfId="0" applyFont="1" applyFill="1" applyBorder="1"/>
    <xf numFmtId="0" fontId="1" fillId="13" borderId="15" xfId="0" applyFont="1" applyFill="1" applyBorder="1" applyAlignment="1">
      <alignment horizontal="left" vertical="center"/>
    </xf>
    <xf numFmtId="0" fontId="1" fillId="11" borderId="1" xfId="0" applyFont="1" applyFill="1" applyBorder="1" applyAlignment="1">
      <alignment horizontal="left" vertical="center"/>
    </xf>
    <xf numFmtId="0" fontId="0" fillId="11" borderId="6" xfId="0" applyFill="1" applyBorder="1" applyAlignment="1">
      <alignment vertical="center"/>
    </xf>
    <xf numFmtId="0" fontId="0" fillId="11" borderId="0" xfId="0" applyFill="1" applyAlignment="1">
      <alignment horizontal="left" vertical="center" wrapText="1"/>
    </xf>
    <xf numFmtId="0" fontId="0" fillId="11" borderId="6" xfId="0" applyFill="1" applyBorder="1" applyAlignment="1">
      <alignment horizontal="left" vertical="top"/>
    </xf>
    <xf numFmtId="0" fontId="1" fillId="11" borderId="8" xfId="0" applyFont="1" applyFill="1" applyBorder="1" applyAlignment="1">
      <alignment horizontal="left" vertical="top"/>
    </xf>
    <xf numFmtId="0" fontId="0" fillId="13" borderId="6" xfId="0" applyFill="1" applyBorder="1" applyAlignment="1">
      <alignment horizontal="left" vertical="center"/>
    </xf>
    <xf numFmtId="0" fontId="4" fillId="13" borderId="12" xfId="0" applyFont="1" applyFill="1" applyBorder="1" applyAlignment="1">
      <alignment horizontal="left" vertical="center"/>
    </xf>
    <xf numFmtId="0" fontId="3" fillId="13" borderId="1" xfId="0" applyFont="1" applyFill="1" applyBorder="1" applyAlignment="1">
      <alignment horizontal="left" vertical="center"/>
    </xf>
    <xf numFmtId="0" fontId="0" fillId="13" borderId="1" xfId="0" applyFill="1" applyBorder="1" applyAlignment="1">
      <alignment horizontal="left" vertical="center" wrapText="1"/>
    </xf>
    <xf numFmtId="0" fontId="3" fillId="13" borderId="1" xfId="0" applyFont="1" applyFill="1" applyBorder="1"/>
    <xf numFmtId="0" fontId="0" fillId="0" borderId="0" xfId="0" applyAlignment="1">
      <alignment horizontal="right" vertical="center"/>
    </xf>
    <xf numFmtId="0" fontId="4" fillId="13" borderId="1" xfId="0" applyFont="1" applyFill="1" applyBorder="1" applyAlignment="1">
      <alignment horizontal="left" vertical="center"/>
    </xf>
    <xf numFmtId="0" fontId="1" fillId="0" borderId="0" xfId="0" applyFont="1" applyAlignment="1">
      <alignment horizontal="left"/>
    </xf>
    <xf numFmtId="0" fontId="0" fillId="16" borderId="0" xfId="0" applyFill="1"/>
    <xf numFmtId="0" fontId="11" fillId="17" borderId="1" xfId="0" applyFont="1" applyFill="1" applyBorder="1" applyAlignment="1">
      <alignment horizontal="left" vertical="center"/>
    </xf>
    <xf numFmtId="0" fontId="11" fillId="18" borderId="1" xfId="0" applyFont="1" applyFill="1" applyBorder="1" applyAlignment="1">
      <alignment horizontal="left" vertical="center"/>
    </xf>
    <xf numFmtId="0" fontId="11" fillId="15" borderId="1" xfId="0" applyFont="1" applyFill="1" applyBorder="1" applyAlignment="1">
      <alignment horizontal="left" vertical="center"/>
    </xf>
    <xf numFmtId="0" fontId="11" fillId="19" borderId="1" xfId="0" applyFont="1" applyFill="1" applyBorder="1" applyAlignment="1">
      <alignment horizontal="left" vertical="center"/>
    </xf>
    <xf numFmtId="0" fontId="11" fillId="20" borderId="1" xfId="0" applyFont="1" applyFill="1" applyBorder="1" applyAlignment="1">
      <alignment horizontal="left" vertical="center"/>
    </xf>
    <xf numFmtId="0" fontId="0" fillId="13" borderId="0" xfId="0" applyFill="1" applyAlignment="1">
      <alignment horizontal="left" vertical="center"/>
    </xf>
    <xf numFmtId="0" fontId="3" fillId="17" borderId="1" xfId="0" applyFont="1" applyFill="1" applyBorder="1" applyAlignment="1">
      <alignment horizontal="left" vertical="center"/>
    </xf>
    <xf numFmtId="0" fontId="3" fillId="17" borderId="1" xfId="0" applyFont="1" applyFill="1" applyBorder="1"/>
    <xf numFmtId="14" fontId="3" fillId="17" borderId="1" xfId="0" applyNumberFormat="1" applyFont="1" applyFill="1" applyBorder="1"/>
    <xf numFmtId="0" fontId="0" fillId="0" borderId="0" xfId="0" applyAlignment="1">
      <alignment vertical="center"/>
    </xf>
    <xf numFmtId="14" fontId="0" fillId="0" borderId="0" xfId="0" applyNumberFormat="1"/>
    <xf numFmtId="0" fontId="0" fillId="13" borderId="0" xfId="0" applyFill="1"/>
    <xf numFmtId="0" fontId="1" fillId="13" borderId="0" xfId="0" applyFont="1" applyFill="1" applyAlignment="1">
      <alignment horizontal="left"/>
    </xf>
    <xf numFmtId="0" fontId="0" fillId="13" borderId="0" xfId="0" applyFill="1" applyAlignment="1">
      <alignment horizontal="left" vertical="center" wrapText="1"/>
    </xf>
    <xf numFmtId="0" fontId="4" fillId="13" borderId="8" xfId="0" applyFont="1" applyFill="1" applyBorder="1" applyAlignment="1">
      <alignment horizontal="left" vertical="center"/>
    </xf>
    <xf numFmtId="0" fontId="0" fillId="13" borderId="5" xfId="0" applyFill="1" applyBorder="1" applyAlignment="1">
      <alignment horizontal="left" vertical="center"/>
    </xf>
    <xf numFmtId="0" fontId="0" fillId="13" borderId="6" xfId="0" applyFill="1" applyBorder="1" applyAlignment="1">
      <alignment vertical="center"/>
    </xf>
    <xf numFmtId="0" fontId="6" fillId="13" borderId="1" xfId="0" applyFont="1" applyFill="1" applyBorder="1" applyAlignment="1">
      <alignment horizontal="left" vertical="center"/>
    </xf>
    <xf numFmtId="0" fontId="0" fillId="7" borderId="1" xfId="0" applyFill="1" applyBorder="1" applyAlignment="1">
      <alignment horizontal="left" vertical="center"/>
    </xf>
    <xf numFmtId="0" fontId="3" fillId="22" borderId="1" xfId="0" applyFont="1" applyFill="1" applyBorder="1" applyAlignment="1">
      <alignment horizontal="left" vertical="center"/>
    </xf>
    <xf numFmtId="0" fontId="3" fillId="22" borderId="1" xfId="0" applyFont="1" applyFill="1" applyBorder="1"/>
    <xf numFmtId="14" fontId="3" fillId="22" borderId="1" xfId="0" applyNumberFormat="1" applyFont="1" applyFill="1" applyBorder="1"/>
    <xf numFmtId="0" fontId="0" fillId="24" borderId="1" xfId="0" applyFill="1" applyBorder="1" applyAlignment="1">
      <alignment horizontal="left" vertical="center"/>
    </xf>
    <xf numFmtId="0" fontId="0" fillId="7" borderId="1" xfId="0" applyFill="1" applyBorder="1"/>
    <xf numFmtId="0" fontId="0" fillId="16" borderId="1" xfId="0" applyFill="1" applyBorder="1" applyAlignment="1">
      <alignment horizontal="left" vertical="center"/>
    </xf>
    <xf numFmtId="0" fontId="0" fillId="23" borderId="1" xfId="0" applyFill="1" applyBorder="1" applyAlignment="1">
      <alignment horizontal="left" vertical="center"/>
    </xf>
    <xf numFmtId="0" fontId="0" fillId="23" borderId="1" xfId="0" applyFill="1" applyBorder="1"/>
    <xf numFmtId="0" fontId="3" fillId="16" borderId="1" xfId="1" applyFont="1" applyFill="1" applyBorder="1" applyAlignment="1">
      <alignment horizontal="left" vertical="center"/>
    </xf>
    <xf numFmtId="0" fontId="5" fillId="13" borderId="2" xfId="0" applyFont="1" applyFill="1" applyBorder="1" applyAlignment="1">
      <alignment horizontal="left" vertical="center"/>
    </xf>
    <xf numFmtId="0" fontId="1" fillId="13" borderId="2" xfId="0" applyFont="1" applyFill="1" applyBorder="1" applyAlignment="1">
      <alignment horizontal="left" vertical="center"/>
    </xf>
    <xf numFmtId="0" fontId="1" fillId="13" borderId="8" xfId="0" applyFont="1" applyFill="1" applyBorder="1" applyAlignment="1">
      <alignment horizontal="left" vertical="center"/>
    </xf>
    <xf numFmtId="0" fontId="1" fillId="13" borderId="9" xfId="0" applyFont="1" applyFill="1" applyBorder="1" applyAlignment="1">
      <alignment horizontal="left" vertical="center"/>
    </xf>
    <xf numFmtId="0" fontId="1" fillId="13" borderId="6" xfId="0" applyFont="1" applyFill="1" applyBorder="1" applyAlignment="1">
      <alignment horizontal="left" vertical="center"/>
    </xf>
    <xf numFmtId="0" fontId="1" fillId="13" borderId="7" xfId="0" applyFont="1" applyFill="1" applyBorder="1" applyAlignment="1">
      <alignment horizontal="left" vertical="center"/>
    </xf>
    <xf numFmtId="0" fontId="3" fillId="7" borderId="1" xfId="1" applyFont="1" applyFill="1" applyBorder="1" applyAlignment="1">
      <alignment horizontal="left" vertical="center"/>
    </xf>
    <xf numFmtId="0" fontId="0" fillId="7" borderId="1" xfId="0" applyFill="1" applyBorder="1" applyAlignment="1">
      <alignment vertical="center"/>
    </xf>
    <xf numFmtId="0" fontId="12" fillId="0" borderId="0" xfId="0" applyFont="1"/>
    <xf numFmtId="9" fontId="0" fillId="0" borderId="0" xfId="0" applyNumberFormat="1"/>
    <xf numFmtId="0" fontId="0" fillId="8" borderId="1" xfId="0" applyFill="1" applyBorder="1" applyAlignment="1">
      <alignment horizontal="left" vertical="top" wrapText="1"/>
    </xf>
    <xf numFmtId="0" fontId="0" fillId="8" borderId="1" xfId="0" applyFill="1" applyBorder="1" applyAlignment="1">
      <alignment vertical="top"/>
    </xf>
    <xf numFmtId="0" fontId="13" fillId="8" borderId="1" xfId="0" applyFont="1" applyFill="1" applyBorder="1" applyAlignment="1">
      <alignment vertical="top" wrapText="1"/>
    </xf>
    <xf numFmtId="0" fontId="0" fillId="8" borderId="1" xfId="0" applyFill="1" applyBorder="1" applyAlignment="1">
      <alignment horizontal="left" vertical="top"/>
    </xf>
    <xf numFmtId="9" fontId="0" fillId="8" borderId="1" xfId="0" applyNumberFormat="1" applyFill="1" applyBorder="1" applyAlignment="1">
      <alignment horizontal="center" vertical="top"/>
    </xf>
    <xf numFmtId="9" fontId="0" fillId="8" borderId="1" xfId="0" applyNumberFormat="1" applyFill="1" applyBorder="1" applyAlignment="1">
      <alignment vertical="top"/>
    </xf>
    <xf numFmtId="0" fontId="0" fillId="0" borderId="5" xfId="0" applyBorder="1"/>
    <xf numFmtId="0" fontId="1" fillId="8" borderId="0" xfId="0" applyFont="1" applyFill="1"/>
    <xf numFmtId="0" fontId="1" fillId="0" borderId="1" xfId="0" applyFont="1" applyBorder="1"/>
    <xf numFmtId="0" fontId="0" fillId="23" borderId="5" xfId="0" applyFill="1" applyBorder="1"/>
    <xf numFmtId="0" fontId="0" fillId="21" borderId="1" xfId="0" applyFill="1" applyBorder="1"/>
    <xf numFmtId="0" fontId="0" fillId="8" borderId="6" xfId="0" applyFill="1" applyBorder="1"/>
    <xf numFmtId="0" fontId="0" fillId="7" borderId="6" xfId="0" applyFill="1" applyBorder="1" applyAlignment="1">
      <alignment horizontal="left" vertical="center"/>
    </xf>
    <xf numFmtId="0" fontId="13" fillId="8" borderId="6" xfId="0" applyFont="1" applyFill="1" applyBorder="1" applyAlignment="1">
      <alignment vertical="top" wrapText="1"/>
    </xf>
    <xf numFmtId="0" fontId="0" fillId="8" borderId="5" xfId="0" applyFill="1" applyBorder="1"/>
    <xf numFmtId="0" fontId="0" fillId="7" borderId="5" xfId="0" applyFill="1" applyBorder="1" applyAlignment="1">
      <alignment horizontal="left" vertical="center"/>
    </xf>
    <xf numFmtId="0" fontId="3" fillId="7" borderId="1" xfId="0" applyFont="1" applyFill="1" applyBorder="1" applyAlignment="1">
      <alignment horizontal="left" vertical="center"/>
    </xf>
    <xf numFmtId="0" fontId="0" fillId="11" borderId="5" xfId="0" applyFill="1" applyBorder="1" applyAlignment="1">
      <alignment horizontal="left" vertical="center" wrapText="1"/>
    </xf>
    <xf numFmtId="0" fontId="0" fillId="23" borderId="8" xfId="0" applyFill="1" applyBorder="1"/>
    <xf numFmtId="0" fontId="0" fillId="7" borderId="2" xfId="0" applyFill="1" applyBorder="1"/>
    <xf numFmtId="0" fontId="0" fillId="7" borderId="8" xfId="0" applyFill="1" applyBorder="1"/>
    <xf numFmtId="0" fontId="1" fillId="8" borderId="1" xfId="0" applyFont="1" applyFill="1" applyBorder="1"/>
    <xf numFmtId="0" fontId="0" fillId="17" borderId="1" xfId="0" applyFill="1" applyBorder="1" applyAlignment="1">
      <alignment horizontal="right" vertical="center"/>
    </xf>
    <xf numFmtId="0" fontId="0" fillId="18" borderId="1" xfId="0" applyFill="1" applyBorder="1"/>
    <xf numFmtId="0" fontId="0" fillId="18" borderId="1" xfId="0" applyFill="1" applyBorder="1" applyAlignment="1">
      <alignment horizontal="right" vertical="center"/>
    </xf>
    <xf numFmtId="0" fontId="0" fillId="15" borderId="1" xfId="0" applyFill="1" applyBorder="1"/>
    <xf numFmtId="0" fontId="0" fillId="15" borderId="1" xfId="0" applyFill="1" applyBorder="1" applyAlignment="1">
      <alignment horizontal="right" vertical="center"/>
    </xf>
    <xf numFmtId="0" fontId="3" fillId="19" borderId="1" xfId="0" applyFont="1" applyFill="1" applyBorder="1"/>
    <xf numFmtId="0" fontId="0" fillId="19" borderId="1" xfId="0" applyFill="1" applyBorder="1" applyAlignment="1">
      <alignment horizontal="right" vertical="center"/>
    </xf>
    <xf numFmtId="0" fontId="3" fillId="20" borderId="1" xfId="0" applyFont="1" applyFill="1" applyBorder="1"/>
    <xf numFmtId="0" fontId="0" fillId="20" borderId="1" xfId="0" applyFill="1" applyBorder="1" applyAlignment="1">
      <alignment horizontal="right" vertical="center"/>
    </xf>
    <xf numFmtId="0" fontId="11" fillId="25" borderId="1" xfId="0" applyFont="1" applyFill="1" applyBorder="1" applyAlignment="1">
      <alignment horizontal="left" vertical="center"/>
    </xf>
    <xf numFmtId="0" fontId="0" fillId="25" borderId="1" xfId="0" applyFill="1" applyBorder="1"/>
    <xf numFmtId="0" fontId="0" fillId="25" borderId="1" xfId="0" applyFill="1" applyBorder="1" applyAlignment="1">
      <alignment horizontal="right" vertical="center"/>
    </xf>
    <xf numFmtId="0" fontId="11" fillId="26" borderId="1" xfId="0" applyFont="1" applyFill="1" applyBorder="1" applyAlignment="1">
      <alignment horizontal="left" vertical="center"/>
    </xf>
    <xf numFmtId="0" fontId="0" fillId="26" borderId="1" xfId="0" applyFill="1" applyBorder="1"/>
    <xf numFmtId="0" fontId="0" fillId="26" borderId="1" xfId="0" applyFill="1" applyBorder="1" applyAlignment="1">
      <alignment horizontal="right" vertical="center"/>
    </xf>
    <xf numFmtId="0" fontId="14" fillId="0" borderId="0" xfId="0" applyFont="1" applyAlignment="1">
      <alignment vertical="top" wrapText="1"/>
    </xf>
    <xf numFmtId="0" fontId="0" fillId="0" borderId="0" xfId="0" applyAlignment="1">
      <alignment vertical="top"/>
    </xf>
    <xf numFmtId="0" fontId="11" fillId="8" borderId="1" xfId="0" applyFont="1" applyFill="1" applyBorder="1" applyAlignment="1">
      <alignment horizontal="left" vertical="center"/>
    </xf>
    <xf numFmtId="0" fontId="1" fillId="10" borderId="1" xfId="0" applyFont="1" applyFill="1" applyBorder="1" applyAlignment="1">
      <alignment horizontal="left" vertical="top"/>
    </xf>
    <xf numFmtId="0" fontId="1" fillId="10" borderId="1" xfId="0" applyFont="1" applyFill="1" applyBorder="1" applyAlignment="1">
      <alignment horizontal="left" vertical="top" wrapText="1"/>
    </xf>
    <xf numFmtId="0" fontId="1" fillId="10" borderId="8" xfId="0" applyFont="1" applyFill="1" applyBorder="1" applyAlignment="1">
      <alignment horizontal="left" vertical="top" wrapText="1"/>
    </xf>
    <xf numFmtId="0" fontId="13" fillId="10" borderId="12" xfId="0" applyFont="1" applyFill="1" applyBorder="1" applyAlignment="1">
      <alignment horizontal="left" vertical="top" wrapText="1"/>
    </xf>
    <xf numFmtId="0" fontId="14" fillId="10" borderId="1" xfId="0" applyFont="1" applyFill="1" applyBorder="1" applyAlignment="1">
      <alignment horizontal="left" vertical="top" wrapText="1"/>
    </xf>
    <xf numFmtId="9" fontId="0" fillId="10" borderId="1" xfId="0" applyNumberFormat="1" applyFill="1" applyBorder="1" applyAlignment="1">
      <alignment horizontal="center" vertical="top"/>
    </xf>
    <xf numFmtId="9" fontId="0" fillId="10" borderId="1" xfId="0" applyNumberFormat="1" applyFill="1" applyBorder="1" applyAlignment="1">
      <alignment vertical="top"/>
    </xf>
    <xf numFmtId="9" fontId="0" fillId="10" borderId="8" xfId="0" applyNumberFormat="1" applyFill="1" applyBorder="1" applyAlignment="1">
      <alignment horizontal="center" vertical="top"/>
    </xf>
    <xf numFmtId="9" fontId="0" fillId="10" borderId="18" xfId="0" applyNumberFormat="1" applyFill="1" applyBorder="1" applyAlignment="1">
      <alignment vertical="top"/>
    </xf>
    <xf numFmtId="0" fontId="0" fillId="10" borderId="1" xfId="0" applyFill="1" applyBorder="1" applyAlignment="1">
      <alignment horizontal="center" vertical="top"/>
    </xf>
    <xf numFmtId="0" fontId="0" fillId="10" borderId="1" xfId="0" applyFill="1" applyBorder="1" applyAlignment="1">
      <alignment vertical="top"/>
    </xf>
    <xf numFmtId="0" fontId="0" fillId="10" borderId="18" xfId="0" applyFill="1" applyBorder="1"/>
    <xf numFmtId="0" fontId="1" fillId="10" borderId="18" xfId="0" applyFont="1" applyFill="1" applyBorder="1"/>
    <xf numFmtId="0" fontId="0" fillId="10" borderId="14" xfId="0" applyFill="1" applyBorder="1"/>
    <xf numFmtId="0" fontId="0" fillId="8" borderId="8" xfId="0" applyFill="1" applyBorder="1"/>
    <xf numFmtId="0" fontId="1" fillId="7" borderId="1" xfId="0" applyFont="1" applyFill="1" applyBorder="1"/>
    <xf numFmtId="0" fontId="1" fillId="10" borderId="1" xfId="0" applyFont="1" applyFill="1" applyBorder="1" applyAlignment="1">
      <alignment vertical="top"/>
    </xf>
    <xf numFmtId="0" fontId="14" fillId="10" borderId="2" xfId="0" applyFont="1" applyFill="1" applyBorder="1" applyAlignment="1">
      <alignment vertical="top" wrapText="1"/>
    </xf>
    <xf numFmtId="0" fontId="14" fillId="10" borderId="1" xfId="0" applyFont="1" applyFill="1" applyBorder="1" applyAlignment="1">
      <alignment vertical="top" wrapText="1"/>
    </xf>
    <xf numFmtId="9" fontId="0" fillId="10" borderId="6" xfId="0" applyNumberFormat="1" applyFill="1" applyBorder="1" applyAlignment="1">
      <alignment horizontal="center" vertical="top"/>
    </xf>
    <xf numFmtId="0" fontId="0" fillId="10" borderId="1" xfId="0" applyFill="1" applyBorder="1"/>
    <xf numFmtId="0" fontId="0" fillId="10" borderId="2" xfId="0" applyFill="1" applyBorder="1"/>
    <xf numFmtId="0" fontId="0" fillId="0" borderId="0" xfId="0" applyAlignment="1">
      <alignment horizontal="center" vertical="top"/>
    </xf>
    <xf numFmtId="0" fontId="14" fillId="10" borderId="9" xfId="0" applyFont="1" applyFill="1" applyBorder="1" applyAlignment="1">
      <alignment vertical="top" wrapText="1"/>
    </xf>
    <xf numFmtId="0" fontId="0" fillId="10" borderId="9" xfId="0" applyFill="1" applyBorder="1" applyAlignment="1">
      <alignment vertical="top"/>
    </xf>
    <xf numFmtId="0" fontId="0" fillId="27" borderId="9" xfId="0" applyFill="1" applyBorder="1"/>
    <xf numFmtId="0" fontId="0" fillId="0" borderId="9" xfId="0" applyBorder="1"/>
    <xf numFmtId="0" fontId="0" fillId="7" borderId="9" xfId="0" applyFill="1" applyBorder="1"/>
    <xf numFmtId="0" fontId="0" fillId="0" borderId="18" xfId="0" applyBorder="1"/>
    <xf numFmtId="0" fontId="0" fillId="23" borderId="6" xfId="0" applyFill="1" applyBorder="1"/>
    <xf numFmtId="0" fontId="0" fillId="23" borderId="15" xfId="0" applyFill="1" applyBorder="1"/>
    <xf numFmtId="0" fontId="1" fillId="0" borderId="6" xfId="0" applyFont="1" applyBorder="1"/>
    <xf numFmtId="0" fontId="0" fillId="23" borderId="18" xfId="0" applyFill="1" applyBorder="1"/>
    <xf numFmtId="0" fontId="0" fillId="23" borderId="14" xfId="0" applyFill="1" applyBorder="1"/>
    <xf numFmtId="0" fontId="1" fillId="8" borderId="5" xfId="0" applyFont="1" applyFill="1" applyBorder="1"/>
    <xf numFmtId="0" fontId="0" fillId="0" borderId="6" xfId="0" applyBorder="1" applyAlignment="1">
      <alignment horizontal="left" vertical="center"/>
    </xf>
    <xf numFmtId="0" fontId="0" fillId="3" borderId="15" xfId="0" applyFill="1" applyBorder="1" applyAlignment="1">
      <alignment wrapText="1"/>
    </xf>
    <xf numFmtId="0" fontId="0" fillId="0" borderId="1" xfId="0" applyBorder="1" applyAlignment="1">
      <alignment wrapText="1"/>
    </xf>
    <xf numFmtId="0" fontId="0" fillId="3" borderId="15" xfId="0" applyFill="1" applyBorder="1"/>
    <xf numFmtId="0" fontId="0" fillId="0" borderId="1" xfId="0" applyBorder="1" applyAlignment="1">
      <alignment horizontal="left" vertical="center" wrapText="1"/>
    </xf>
    <xf numFmtId="0" fontId="3" fillId="13" borderId="1" xfId="0" applyFont="1" applyFill="1" applyBorder="1" applyAlignment="1">
      <alignment horizontal="left"/>
    </xf>
    <xf numFmtId="0" fontId="0" fillId="0" borderId="1" xfId="0" applyBorder="1" applyAlignment="1">
      <alignment vertical="center" wrapText="1"/>
    </xf>
    <xf numFmtId="0" fontId="0" fillId="2" borderId="6" xfId="0" applyFill="1" applyBorder="1"/>
    <xf numFmtId="0" fontId="0" fillId="2" borderId="15" xfId="0" applyFill="1" applyBorder="1"/>
    <xf numFmtId="0" fontId="0" fillId="2" borderId="5" xfId="0" applyFill="1" applyBorder="1"/>
    <xf numFmtId="0" fontId="1" fillId="8" borderId="23" xfId="0" applyFont="1" applyFill="1" applyBorder="1" applyAlignment="1">
      <alignment wrapText="1"/>
    </xf>
    <xf numFmtId="0" fontId="1" fillId="0" borderId="15" xfId="0" applyFont="1" applyBorder="1"/>
    <xf numFmtId="0" fontId="0" fillId="8" borderId="1" xfId="0" applyFill="1" applyBorder="1" applyAlignment="1">
      <alignment vertical="top" wrapText="1"/>
    </xf>
    <xf numFmtId="9" fontId="0" fillId="8" borderId="1" xfId="0" applyNumberFormat="1" applyFill="1" applyBorder="1" applyAlignment="1">
      <alignment horizontal="center" vertical="top" wrapText="1"/>
    </xf>
    <xf numFmtId="9" fontId="0" fillId="8" borderId="1" xfId="0" applyNumberFormat="1" applyFill="1" applyBorder="1" applyAlignment="1">
      <alignment vertical="top" wrapText="1"/>
    </xf>
    <xf numFmtId="0" fontId="0" fillId="7" borderId="1" xfId="0" applyFill="1" applyBorder="1" applyAlignment="1">
      <alignment horizontal="left" vertical="center" wrapText="1"/>
    </xf>
    <xf numFmtId="0" fontId="0" fillId="0" borderId="5" xfId="0" applyBorder="1" applyAlignment="1">
      <alignment wrapText="1"/>
    </xf>
    <xf numFmtId="0" fontId="0" fillId="8" borderId="0" xfId="0" applyFill="1" applyAlignment="1">
      <alignment wrapText="1"/>
    </xf>
    <xf numFmtId="0" fontId="0" fillId="23" borderId="1" xfId="0" applyFill="1" applyBorder="1" applyAlignment="1">
      <alignment wrapText="1"/>
    </xf>
    <xf numFmtId="0" fontId="0" fillId="23" borderId="5" xfId="0" applyFill="1" applyBorder="1" applyAlignment="1">
      <alignment wrapText="1"/>
    </xf>
    <xf numFmtId="0" fontId="1" fillId="0" borderId="1" xfId="0" applyFont="1" applyBorder="1" applyAlignment="1">
      <alignment wrapText="1"/>
    </xf>
    <xf numFmtId="0" fontId="1" fillId="8" borderId="0" xfId="0" applyFont="1" applyFill="1" applyAlignment="1">
      <alignment wrapText="1"/>
    </xf>
    <xf numFmtId="0" fontId="0" fillId="7" borderId="5" xfId="0" applyFill="1" applyBorder="1" applyAlignment="1">
      <alignment horizontal="left" vertical="center" wrapText="1"/>
    </xf>
    <xf numFmtId="0" fontId="0" fillId="21" borderId="1" xfId="0" applyFill="1" applyBorder="1" applyAlignment="1">
      <alignment wrapText="1"/>
    </xf>
    <xf numFmtId="0" fontId="3" fillId="7" borderId="1" xfId="0" applyFont="1" applyFill="1" applyBorder="1" applyAlignment="1">
      <alignment horizontal="left" vertical="center" wrapText="1"/>
    </xf>
    <xf numFmtId="9" fontId="0" fillId="8" borderId="8" xfId="0" applyNumberFormat="1" applyFill="1" applyBorder="1" applyAlignment="1">
      <alignment horizontal="center" vertical="top" wrapText="1"/>
    </xf>
    <xf numFmtId="9" fontId="0" fillId="8" borderId="6" xfId="0" applyNumberFormat="1" applyFill="1" applyBorder="1" applyAlignment="1">
      <alignment vertical="top" wrapText="1"/>
    </xf>
    <xf numFmtId="0" fontId="0" fillId="8" borderId="2" xfId="0" applyFill="1" applyBorder="1" applyAlignment="1">
      <alignment vertical="top" wrapText="1"/>
    </xf>
    <xf numFmtId="0" fontId="0" fillId="0" borderId="8" xfId="0" applyBorder="1" applyAlignment="1">
      <alignment wrapText="1"/>
    </xf>
    <xf numFmtId="0" fontId="0" fillId="8" borderId="15" xfId="0" applyFill="1" applyBorder="1" applyAlignment="1">
      <alignment wrapText="1"/>
    </xf>
    <xf numFmtId="0" fontId="0" fillId="0" borderId="2" xfId="0" applyBorder="1" applyAlignment="1">
      <alignment wrapText="1"/>
    </xf>
    <xf numFmtId="0" fontId="0" fillId="23" borderId="8" xfId="0" applyFill="1" applyBorder="1" applyAlignment="1">
      <alignment wrapText="1"/>
    </xf>
    <xf numFmtId="0" fontId="1" fillId="0" borderId="2" xfId="0" applyFont="1" applyBorder="1" applyAlignment="1">
      <alignment wrapText="1"/>
    </xf>
    <xf numFmtId="0" fontId="0" fillId="8" borderId="5" xfId="0" applyFill="1" applyBorder="1" applyAlignment="1">
      <alignment wrapText="1"/>
    </xf>
    <xf numFmtId="0" fontId="3" fillId="7" borderId="1" xfId="1" applyFont="1" applyFill="1" applyBorder="1" applyAlignment="1">
      <alignment horizontal="left" vertical="center" wrapText="1"/>
    </xf>
    <xf numFmtId="0" fontId="0" fillId="7" borderId="1" xfId="0" applyFill="1" applyBorder="1" applyAlignment="1">
      <alignment vertical="center" wrapText="1"/>
    </xf>
    <xf numFmtId="0" fontId="0" fillId="7" borderId="1" xfId="0" applyFill="1" applyBorder="1" applyAlignment="1">
      <alignment wrapText="1"/>
    </xf>
    <xf numFmtId="0" fontId="0" fillId="24" borderId="1" xfId="0" applyFill="1" applyBorder="1"/>
    <xf numFmtId="0" fontId="12" fillId="24" borderId="1" xfId="0" applyFont="1" applyFill="1" applyBorder="1"/>
    <xf numFmtId="0" fontId="0" fillId="24" borderId="0" xfId="0" applyFill="1"/>
    <xf numFmtId="9" fontId="0" fillId="24" borderId="5" xfId="0" applyNumberFormat="1" applyFill="1" applyBorder="1"/>
    <xf numFmtId="0" fontId="0" fillId="24" borderId="5" xfId="0" applyFill="1" applyBorder="1"/>
    <xf numFmtId="0" fontId="0" fillId="8" borderId="23" xfId="0" applyFill="1" applyBorder="1"/>
    <xf numFmtId="0" fontId="16" fillId="24" borderId="0" xfId="0" applyFont="1" applyFill="1"/>
    <xf numFmtId="9" fontId="0" fillId="13" borderId="1" xfId="0" applyNumberFormat="1" applyFill="1" applyBorder="1"/>
    <xf numFmtId="0" fontId="0" fillId="16" borderId="1" xfId="0" applyFill="1" applyBorder="1"/>
    <xf numFmtId="0" fontId="1" fillId="16" borderId="1" xfId="0" applyFont="1" applyFill="1" applyBorder="1"/>
    <xf numFmtId="0" fontId="0" fillId="0" borderId="16" xfId="0" applyBorder="1"/>
    <xf numFmtId="0" fontId="1" fillId="23" borderId="1" xfId="0" applyFont="1" applyFill="1" applyBorder="1"/>
    <xf numFmtId="0" fontId="1" fillId="8" borderId="23" xfId="0" applyFont="1" applyFill="1" applyBorder="1"/>
    <xf numFmtId="0" fontId="0" fillId="0" borderId="17" xfId="0" applyBorder="1"/>
    <xf numFmtId="9" fontId="0" fillId="11" borderId="1" xfId="0" applyNumberFormat="1" applyFill="1" applyBorder="1"/>
    <xf numFmtId="0" fontId="1" fillId="11" borderId="1" xfId="0" applyFont="1" applyFill="1" applyBorder="1"/>
    <xf numFmtId="0" fontId="1" fillId="16" borderId="6" xfId="0" applyFont="1" applyFill="1" applyBorder="1"/>
    <xf numFmtId="0" fontId="1" fillId="23" borderId="8" xfId="0" applyFont="1" applyFill="1" applyBorder="1"/>
    <xf numFmtId="0" fontId="1" fillId="23" borderId="3" xfId="0" applyFont="1" applyFill="1" applyBorder="1"/>
    <xf numFmtId="0" fontId="1" fillId="0" borderId="5" xfId="0" applyFont="1" applyBorder="1"/>
    <xf numFmtId="0" fontId="15" fillId="23" borderId="8" xfId="0" applyFont="1" applyFill="1" applyBorder="1"/>
    <xf numFmtId="0" fontId="15" fillId="23" borderId="19" xfId="0" applyFont="1" applyFill="1" applyBorder="1"/>
    <xf numFmtId="0" fontId="5" fillId="8" borderId="23" xfId="0" applyFont="1" applyFill="1" applyBorder="1"/>
    <xf numFmtId="0" fontId="1" fillId="16" borderId="21" xfId="0" applyFont="1" applyFill="1" applyBorder="1"/>
    <xf numFmtId="0" fontId="15" fillId="23" borderId="20" xfId="0" applyFont="1" applyFill="1" applyBorder="1"/>
    <xf numFmtId="0" fontId="1" fillId="23" borderId="22" xfId="0" applyFont="1" applyFill="1" applyBorder="1"/>
    <xf numFmtId="0" fontId="0" fillId="11" borderId="6" xfId="0" applyFill="1" applyBorder="1"/>
    <xf numFmtId="0" fontId="0" fillId="25" borderId="1" xfId="0" applyFill="1" applyBorder="1" applyAlignment="1">
      <alignment horizontal="left" vertical="center"/>
    </xf>
    <xf numFmtId="0" fontId="0" fillId="15" borderId="1" xfId="0" applyFill="1" applyBorder="1" applyAlignment="1">
      <alignment horizontal="left" vertical="center"/>
    </xf>
    <xf numFmtId="0" fontId="3" fillId="16" borderId="1" xfId="0" applyFont="1" applyFill="1" applyBorder="1" applyAlignment="1">
      <alignment horizontal="left" vertical="center"/>
    </xf>
    <xf numFmtId="0" fontId="1" fillId="24" borderId="1" xfId="0" applyFont="1" applyFill="1" applyBorder="1"/>
    <xf numFmtId="0" fontId="20" fillId="24" borderId="1" xfId="0" applyFont="1" applyFill="1" applyBorder="1"/>
    <xf numFmtId="0" fontId="18" fillId="28" borderId="1" xfId="2" applyBorder="1"/>
    <xf numFmtId="0" fontId="18" fillId="17" borderId="1" xfId="2" applyFill="1" applyBorder="1"/>
    <xf numFmtId="0" fontId="19" fillId="29" borderId="1" xfId="3" applyBorder="1"/>
    <xf numFmtId="0" fontId="1" fillId="7" borderId="5" xfId="0" applyFont="1" applyFill="1" applyBorder="1" applyAlignment="1">
      <alignment horizontal="left"/>
    </xf>
    <xf numFmtId="0" fontId="18" fillId="28" borderId="8" xfId="2" applyBorder="1"/>
    <xf numFmtId="0" fontId="18" fillId="28" borderId="15" xfId="2" applyBorder="1"/>
    <xf numFmtId="0" fontId="18" fillId="28" borderId="2" xfId="2" applyBorder="1"/>
    <xf numFmtId="0" fontId="18" fillId="28" borderId="0" xfId="2"/>
    <xf numFmtId="0" fontId="19" fillId="29" borderId="0" xfId="3"/>
    <xf numFmtId="0" fontId="19" fillId="29" borderId="8" xfId="3" applyBorder="1"/>
    <xf numFmtId="0" fontId="1" fillId="2" borderId="5" xfId="0" applyFont="1" applyFill="1" applyBorder="1" applyAlignment="1">
      <alignment horizontal="left" vertical="center" wrapText="1"/>
    </xf>
    <xf numFmtId="11" fontId="1" fillId="4" borderId="5" xfId="0" applyNumberFormat="1" applyFont="1" applyFill="1" applyBorder="1" applyAlignment="1">
      <alignment horizontal="left" vertical="center" wrapText="1"/>
    </xf>
    <xf numFmtId="0" fontId="1" fillId="5" borderId="14" xfId="0" applyFont="1" applyFill="1" applyBorder="1" applyAlignment="1">
      <alignment horizontal="left" vertical="top" wrapText="1"/>
    </xf>
    <xf numFmtId="0" fontId="1" fillId="13" borderId="1" xfId="0" applyFont="1" applyFill="1" applyBorder="1" applyAlignment="1">
      <alignment horizontal="left" vertical="center" wrapText="1"/>
    </xf>
    <xf numFmtId="11" fontId="0" fillId="13" borderId="1" xfId="0" applyNumberFormat="1" applyFill="1" applyBorder="1" applyAlignment="1">
      <alignment horizontal="left" vertical="center" wrapText="1"/>
    </xf>
    <xf numFmtId="0" fontId="4" fillId="13" borderId="8" xfId="0" applyFont="1" applyFill="1" applyBorder="1" applyAlignment="1">
      <alignment horizontal="left" vertical="center" wrapText="1"/>
    </xf>
    <xf numFmtId="0" fontId="4" fillId="13"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6" fillId="13" borderId="0" xfId="0" applyFont="1" applyFill="1" applyAlignment="1">
      <alignment horizontal="left" vertical="center" wrapText="1"/>
    </xf>
    <xf numFmtId="0" fontId="3" fillId="17" borderId="1" xfId="2" applyFont="1" applyFill="1" applyBorder="1" applyAlignment="1">
      <alignment horizontal="left"/>
    </xf>
    <xf numFmtId="0" fontId="3" fillId="17" borderId="1" xfId="2" applyFont="1" applyFill="1" applyBorder="1" applyAlignment="1">
      <alignment horizontal="left" vertical="center"/>
    </xf>
    <xf numFmtId="11" fontId="3" fillId="17" borderId="1" xfId="2" applyNumberFormat="1" applyFont="1" applyFill="1" applyBorder="1" applyAlignment="1">
      <alignment horizontal="left" vertical="center"/>
    </xf>
    <xf numFmtId="14" fontId="3" fillId="17" borderId="1" xfId="2" applyNumberFormat="1" applyFont="1" applyFill="1" applyBorder="1"/>
    <xf numFmtId="0" fontId="3" fillId="17" borderId="1" xfId="2" applyFont="1" applyFill="1" applyBorder="1"/>
    <xf numFmtId="0" fontId="3" fillId="28" borderId="1" xfId="2" applyFont="1" applyBorder="1" applyAlignment="1">
      <alignment horizontal="left"/>
    </xf>
    <xf numFmtId="0" fontId="3" fillId="28" borderId="1" xfId="2" applyFont="1" applyBorder="1" applyAlignment="1">
      <alignment horizontal="left" vertical="center"/>
    </xf>
    <xf numFmtId="11" fontId="3" fillId="28" borderId="1" xfId="2" applyNumberFormat="1" applyFont="1" applyBorder="1" applyAlignment="1">
      <alignment horizontal="left" vertical="center"/>
    </xf>
    <xf numFmtId="0" fontId="3" fillId="28" borderId="1" xfId="2" applyFont="1" applyBorder="1"/>
    <xf numFmtId="14" fontId="3" fillId="28" borderId="1" xfId="2" applyNumberFormat="1" applyFont="1" applyBorder="1"/>
    <xf numFmtId="14" fontId="3" fillId="28" borderId="1" xfId="2" applyNumberFormat="1" applyFont="1" applyBorder="1" applyAlignment="1">
      <alignment horizontal="right"/>
    </xf>
    <xf numFmtId="0" fontId="5" fillId="17" borderId="1" xfId="0" applyFont="1" applyFill="1" applyBorder="1" applyAlignment="1">
      <alignment horizontal="left"/>
    </xf>
    <xf numFmtId="0" fontId="5" fillId="22" borderId="1" xfId="0" applyFont="1" applyFill="1" applyBorder="1" applyAlignment="1">
      <alignment horizontal="left"/>
    </xf>
    <xf numFmtId="0" fontId="3" fillId="29" borderId="1" xfId="3" applyFont="1" applyBorder="1"/>
    <xf numFmtId="0" fontId="3" fillId="28" borderId="1" xfId="2" applyFont="1" applyBorder="1" applyAlignment="1">
      <alignment horizontal="right"/>
    </xf>
    <xf numFmtId="11" fontId="3" fillId="17" borderId="1" xfId="0" applyNumberFormat="1" applyFont="1" applyFill="1" applyBorder="1" applyAlignment="1">
      <alignment horizontal="left" vertical="center"/>
    </xf>
    <xf numFmtId="0" fontId="3" fillId="28" borderId="1" xfId="2" applyFont="1" applyBorder="1" applyAlignment="1">
      <alignment horizontal="left" vertical="center" wrapText="1"/>
    </xf>
    <xf numFmtId="0" fontId="3" fillId="28" borderId="1" xfId="2" applyFont="1" applyBorder="1" applyAlignment="1">
      <alignment wrapText="1"/>
    </xf>
    <xf numFmtId="0" fontId="3" fillId="28" borderId="1" xfId="2" applyFont="1" applyBorder="1" applyAlignment="1">
      <alignment vertical="center"/>
    </xf>
    <xf numFmtId="0" fontId="3" fillId="29" borderId="1" xfId="3" applyFont="1" applyBorder="1" applyAlignment="1">
      <alignment horizontal="left" vertical="center"/>
    </xf>
    <xf numFmtId="0" fontId="5" fillId="17" borderId="1" xfId="0" applyFont="1" applyFill="1" applyBorder="1" applyAlignment="1">
      <alignment horizontal="left" vertical="top"/>
    </xf>
    <xf numFmtId="14" fontId="3" fillId="28" borderId="1" xfId="2" applyNumberFormat="1" applyFont="1" applyBorder="1" applyAlignment="1">
      <alignment horizontal="left" vertical="center"/>
    </xf>
    <xf numFmtId="14" fontId="3" fillId="28" borderId="1" xfId="2" applyNumberFormat="1" applyFont="1" applyBorder="1" applyAlignment="1">
      <alignment horizontal="right" vertical="center"/>
    </xf>
    <xf numFmtId="0" fontId="0" fillId="13" borderId="6" xfId="0" applyFill="1" applyBorder="1" applyAlignment="1">
      <alignment horizontal="center" wrapText="1"/>
    </xf>
    <xf numFmtId="0" fontId="0" fillId="13" borderId="15" xfId="0" applyFill="1" applyBorder="1" applyAlignment="1">
      <alignment horizontal="center" wrapText="1"/>
    </xf>
    <xf numFmtId="0" fontId="0" fillId="13" borderId="5" xfId="0" applyFill="1" applyBorder="1" applyAlignment="1">
      <alignment horizontal="center" wrapText="1"/>
    </xf>
    <xf numFmtId="0" fontId="1" fillId="5" borderId="9" xfId="0" applyFont="1" applyFill="1" applyBorder="1" applyAlignment="1">
      <alignment horizontal="center"/>
    </xf>
    <xf numFmtId="0" fontId="1" fillId="5" borderId="0" xfId="0" applyFont="1" applyFill="1" applyAlignment="1">
      <alignment horizontal="center" vertical="center"/>
    </xf>
    <xf numFmtId="0" fontId="1" fillId="5" borderId="10" xfId="0" applyFont="1" applyFill="1" applyBorder="1" applyAlignment="1">
      <alignment horizontal="center" vertical="center"/>
    </xf>
    <xf numFmtId="0" fontId="0" fillId="5" borderId="9" xfId="0" applyFill="1" applyBorder="1" applyAlignment="1">
      <alignment horizont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1"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1" applyFont="1" applyFill="1" applyBorder="1" applyAlignment="1">
      <alignment horizontal="center" vertical="center"/>
    </xf>
    <xf numFmtId="0" fontId="5" fillId="2" borderId="2" xfId="1"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5" fillId="2" borderId="0" xfId="0" applyFont="1" applyFill="1" applyAlignment="1">
      <alignment horizontal="center" vertical="center"/>
    </xf>
    <xf numFmtId="0" fontId="1" fillId="2" borderId="11" xfId="0" applyFont="1" applyFill="1" applyBorder="1" applyAlignment="1">
      <alignment horizontal="center" vertical="center"/>
    </xf>
    <xf numFmtId="0" fontId="1" fillId="2" borderId="0" xfId="0" applyFont="1" applyFill="1" applyAlignment="1">
      <alignment horizontal="center" vertical="center"/>
    </xf>
    <xf numFmtId="0" fontId="1" fillId="14" borderId="1"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cellXfs>
  <cellStyles count="4">
    <cellStyle name="Good" xfId="2" builtinId="26"/>
    <cellStyle name="Hyperlink" xfId="1" builtinId="8"/>
    <cellStyle name="Neutral" xfId="3" builtinId="28"/>
    <cellStyle name="Normal" xfId="0" builtinId="0"/>
  </cellStyles>
  <dxfs count="33">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4C6E7"/>
      <color rgb="FFB8EA1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4B413-AD80-4D01-A834-9A1B692730EC}">
  <sheetPr>
    <pageSetUpPr fitToPage="1"/>
  </sheetPr>
  <dimension ref="A1:Q25"/>
  <sheetViews>
    <sheetView zoomScale="110" zoomScaleNormal="110" workbookViewId="0">
      <selection activeCell="O15" sqref="O15"/>
    </sheetView>
  </sheetViews>
  <sheetFormatPr defaultRowHeight="15"/>
  <cols>
    <col min="1" max="1" width="52.28515625" bestFit="1" customWidth="1"/>
    <col min="2" max="2" width="30.28515625" bestFit="1" customWidth="1"/>
    <col min="3" max="3" width="34.140625" customWidth="1"/>
    <col min="4" max="4" width="37.85546875" customWidth="1"/>
    <col min="5" max="5" width="27.5703125" customWidth="1"/>
    <col min="6" max="7" width="33.42578125" customWidth="1"/>
    <col min="8" max="8" width="8.28515625" customWidth="1"/>
    <col min="9" max="9" width="46" customWidth="1"/>
    <col min="10" max="11" width="33.42578125" customWidth="1"/>
    <col min="12" max="12" width="9.140625" customWidth="1"/>
    <col min="13" max="13" width="31.28515625" customWidth="1"/>
    <col min="14" max="15" width="22.140625" customWidth="1"/>
    <col min="16" max="16" width="16" customWidth="1"/>
  </cols>
  <sheetData>
    <row r="1" spans="1:17">
      <c r="A1" s="106" t="s">
        <v>1367</v>
      </c>
      <c r="B1" s="232" t="s">
        <v>1368</v>
      </c>
      <c r="C1" s="106" t="s">
        <v>1369</v>
      </c>
      <c r="D1" s="289" t="s">
        <v>511</v>
      </c>
      <c r="I1" t="s">
        <v>511</v>
      </c>
    </row>
    <row r="2" spans="1:17">
      <c r="A2" s="183" t="s">
        <v>742</v>
      </c>
      <c r="B2" s="190">
        <v>315</v>
      </c>
      <c r="C2" s="243">
        <v>12</v>
      </c>
      <c r="F2" s="179"/>
      <c r="G2" s="179"/>
      <c r="H2" s="179"/>
      <c r="J2" s="179"/>
      <c r="K2" s="179"/>
      <c r="L2" s="179"/>
    </row>
    <row r="3" spans="1:17">
      <c r="A3" s="184" t="s">
        <v>528</v>
      </c>
      <c r="B3" s="244">
        <v>61</v>
      </c>
      <c r="C3" s="245">
        <v>11</v>
      </c>
      <c r="F3" s="179"/>
      <c r="G3" s="179"/>
      <c r="H3" s="179"/>
      <c r="J3" s="179"/>
      <c r="K3" s="179"/>
      <c r="L3" s="179"/>
    </row>
    <row r="4" spans="1:17" ht="15" customHeight="1">
      <c r="A4" s="185" t="s">
        <v>1</v>
      </c>
      <c r="B4" s="246">
        <v>56</v>
      </c>
      <c r="C4" s="247">
        <v>8</v>
      </c>
      <c r="F4" s="179"/>
      <c r="G4" s="179"/>
      <c r="H4" s="179"/>
      <c r="J4" s="179"/>
      <c r="K4" s="179"/>
      <c r="L4" s="179"/>
    </row>
    <row r="5" spans="1:17">
      <c r="A5" s="186" t="s">
        <v>3</v>
      </c>
      <c r="B5" s="248">
        <v>124</v>
      </c>
      <c r="C5" s="249">
        <v>6</v>
      </c>
      <c r="F5" s="179"/>
      <c r="G5" s="179"/>
      <c r="H5" s="179"/>
      <c r="J5" s="179"/>
      <c r="K5" s="179"/>
      <c r="L5" s="179"/>
    </row>
    <row r="6" spans="1:17">
      <c r="A6" s="187" t="s">
        <v>2</v>
      </c>
      <c r="B6" s="250">
        <v>20</v>
      </c>
      <c r="C6" s="251">
        <v>6</v>
      </c>
      <c r="F6" s="179"/>
      <c r="G6" s="179"/>
      <c r="H6" s="179"/>
      <c r="J6" s="179"/>
      <c r="K6" s="179"/>
      <c r="L6" s="179"/>
    </row>
    <row r="7" spans="1:17">
      <c r="A7" s="252" t="s">
        <v>4</v>
      </c>
      <c r="B7" s="253">
        <v>17</v>
      </c>
      <c r="C7" s="254">
        <v>2</v>
      </c>
      <c r="F7" s="179"/>
      <c r="G7" s="179"/>
      <c r="H7" s="179"/>
      <c r="J7" s="179"/>
      <c r="K7" s="179"/>
      <c r="L7" s="179"/>
    </row>
    <row r="8" spans="1:17">
      <c r="A8" s="255" t="s">
        <v>5</v>
      </c>
      <c r="B8" s="256">
        <f>SUM(B3:B7)</f>
        <v>278</v>
      </c>
      <c r="C8" s="257">
        <v>45</v>
      </c>
    </row>
    <row r="11" spans="1:17" ht="57.75" customHeight="1">
      <c r="A11" s="261" t="s">
        <v>1354</v>
      </c>
      <c r="B11" s="262" t="s">
        <v>1350</v>
      </c>
      <c r="C11" s="262" t="s">
        <v>1346</v>
      </c>
      <c r="D11" s="263" t="s">
        <v>1347</v>
      </c>
      <c r="E11" s="264" t="s">
        <v>1348</v>
      </c>
      <c r="F11" s="265" t="s">
        <v>1355</v>
      </c>
      <c r="G11" s="265" t="s">
        <v>1356</v>
      </c>
      <c r="H11" s="258"/>
      <c r="I11" s="277" t="s">
        <v>1493</v>
      </c>
      <c r="J11" s="284" t="s">
        <v>1494</v>
      </c>
      <c r="K11" s="279" t="s">
        <v>1359</v>
      </c>
      <c r="L11" s="258"/>
      <c r="M11" s="277" t="s">
        <v>1358</v>
      </c>
      <c r="N11" s="278" t="s">
        <v>1349</v>
      </c>
      <c r="O11" s="279" t="s">
        <v>1371</v>
      </c>
      <c r="P11" s="279" t="s">
        <v>1361</v>
      </c>
    </row>
    <row r="12" spans="1:17" ht="19.5" customHeight="1">
      <c r="A12" s="261" t="s">
        <v>1300</v>
      </c>
      <c r="B12" s="266">
        <v>0.3</v>
      </c>
      <c r="C12" s="267">
        <v>0.4</v>
      </c>
      <c r="D12" s="268">
        <v>0.3</v>
      </c>
      <c r="E12" s="269"/>
      <c r="F12" s="270" t="s">
        <v>1357</v>
      </c>
      <c r="G12" s="271"/>
      <c r="H12" s="259"/>
      <c r="I12" s="280">
        <v>0.5</v>
      </c>
      <c r="J12" s="285"/>
      <c r="K12" s="270" t="s">
        <v>1357</v>
      </c>
      <c r="L12" s="283"/>
      <c r="M12" s="281"/>
      <c r="N12" s="282"/>
      <c r="O12" s="281"/>
      <c r="P12" s="281"/>
    </row>
    <row r="13" spans="1:17" ht="29.25" customHeight="1">
      <c r="A13" s="260" t="s">
        <v>528</v>
      </c>
      <c r="B13" s="106">
        <v>5</v>
      </c>
      <c r="C13" s="106">
        <v>5</v>
      </c>
      <c r="D13" s="275">
        <v>5</v>
      </c>
      <c r="E13" s="272"/>
      <c r="F13" s="106"/>
      <c r="G13" s="106"/>
      <c r="I13" s="260" t="s">
        <v>528</v>
      </c>
      <c r="J13" s="122"/>
      <c r="K13" s="106"/>
      <c r="M13" s="106"/>
      <c r="N13" s="113"/>
      <c r="O13" s="106"/>
      <c r="P13" s="242"/>
    </row>
    <row r="14" spans="1:17">
      <c r="A14" s="276" t="s">
        <v>1296</v>
      </c>
      <c r="B14" s="206">
        <f>100*B13/5*B12</f>
        <v>30</v>
      </c>
      <c r="C14" s="206">
        <f>100*C13/5*C12</f>
        <v>40</v>
      </c>
      <c r="D14" s="241">
        <f>100*D13/5*D12</f>
        <v>30</v>
      </c>
      <c r="E14" s="273"/>
      <c r="F14" s="18">
        <f>SUM(B14:D14)</f>
        <v>100</v>
      </c>
      <c r="G14" s="206">
        <f>RANK(F14,$F$14:$F$24)+COUNTIF($F$14:F14,F14)-1</f>
        <v>1</v>
      </c>
      <c r="I14" s="206" t="s">
        <v>1370</v>
      </c>
      <c r="J14" s="286">
        <v>4</v>
      </c>
      <c r="K14" s="18">
        <f>100*J14/5*$I$12</f>
        <v>40</v>
      </c>
      <c r="M14" s="206">
        <f>SUM(F14+K14)/2</f>
        <v>70</v>
      </c>
      <c r="N14" s="240">
        <f>RANK(M14,$M$14:$M$24)+COUNTIF($M$14:M14,M14)-1</f>
        <v>2</v>
      </c>
      <c r="O14" s="206" t="s">
        <v>1362</v>
      </c>
      <c r="P14" s="276">
        <f>+P16-1</f>
        <v>11</v>
      </c>
      <c r="Q14" s="100"/>
    </row>
    <row r="15" spans="1:17" ht="45" customHeight="1">
      <c r="A15" s="260" t="s">
        <v>742</v>
      </c>
      <c r="B15" s="106">
        <v>5</v>
      </c>
      <c r="C15" s="106">
        <v>5</v>
      </c>
      <c r="D15" s="275">
        <v>5</v>
      </c>
      <c r="E15" s="272"/>
      <c r="F15" s="106"/>
      <c r="G15" s="106"/>
      <c r="I15" s="260" t="s">
        <v>742</v>
      </c>
      <c r="J15" s="122"/>
      <c r="K15" s="106"/>
      <c r="M15" s="106"/>
      <c r="N15" s="113"/>
      <c r="O15" s="106"/>
      <c r="P15" s="242"/>
      <c r="Q15" s="100"/>
    </row>
    <row r="16" spans="1:17" ht="15" customHeight="1">
      <c r="A16" s="276" t="s">
        <v>1296</v>
      </c>
      <c r="B16" s="206">
        <f>100*B15/5*B12</f>
        <v>30</v>
      </c>
      <c r="C16" s="206">
        <f>100*C15/5*C12</f>
        <v>40</v>
      </c>
      <c r="D16" s="241">
        <f>100*D15/5*D12</f>
        <v>30</v>
      </c>
      <c r="E16" s="273"/>
      <c r="F16" s="18">
        <f>SUM(B16:D16)</f>
        <v>100</v>
      </c>
      <c r="G16" s="206">
        <f>RANK(F16,$F$14:$F$24)+COUNTIF($F$14:F16,F16)-1</f>
        <v>2</v>
      </c>
      <c r="I16" s="206" t="s">
        <v>1370</v>
      </c>
      <c r="J16" s="287">
        <v>5</v>
      </c>
      <c r="K16" s="18">
        <f>100*J16/5*$I$12</f>
        <v>50</v>
      </c>
      <c r="M16" s="206">
        <f>SUM(F16+K16)/2</f>
        <v>75</v>
      </c>
      <c r="N16" s="240">
        <f>RANK(M16,$M$14:$M$24)+COUNTIF($M$14:M16,M16)-1</f>
        <v>1</v>
      </c>
      <c r="O16" s="206" t="s">
        <v>1352</v>
      </c>
      <c r="P16" s="276">
        <f>2*P18</f>
        <v>12</v>
      </c>
      <c r="Q16" s="100"/>
    </row>
    <row r="17" spans="1:17">
      <c r="A17" s="260" t="s">
        <v>3</v>
      </c>
      <c r="B17" s="106">
        <v>5</v>
      </c>
      <c r="C17" s="106">
        <v>5</v>
      </c>
      <c r="D17" s="275">
        <v>3</v>
      </c>
      <c r="E17" s="272"/>
      <c r="F17" s="106"/>
      <c r="G17" s="106"/>
      <c r="I17" s="260" t="s">
        <v>3</v>
      </c>
      <c r="J17" s="122"/>
      <c r="K17" s="106"/>
      <c r="M17" s="106"/>
      <c r="N17" s="113"/>
      <c r="O17" s="106"/>
      <c r="P17" s="242"/>
      <c r="Q17" s="100"/>
    </row>
    <row r="18" spans="1:17">
      <c r="A18" s="276" t="s">
        <v>1296</v>
      </c>
      <c r="B18" s="206">
        <f>100*B17/5*B12</f>
        <v>30</v>
      </c>
      <c r="C18" s="206">
        <f>100*C17/5*C12</f>
        <v>40</v>
      </c>
      <c r="D18" s="241">
        <f>100*D17/5*D12</f>
        <v>18</v>
      </c>
      <c r="E18" s="273"/>
      <c r="F18" s="18">
        <f>SUM(B18:D18)</f>
        <v>88</v>
      </c>
      <c r="G18" s="206">
        <f>RANK(F18,$F$14:$F$24)+COUNTIF($F$14:F18,F18)-1</f>
        <v>3</v>
      </c>
      <c r="I18" s="206" t="s">
        <v>1370</v>
      </c>
      <c r="J18" s="288">
        <v>3</v>
      </c>
      <c r="K18" s="18">
        <f>100*J18/5*$I$12</f>
        <v>30</v>
      </c>
      <c r="M18" s="206">
        <f>SUM(F18+K18)/2</f>
        <v>59</v>
      </c>
      <c r="N18" s="240">
        <f>RANK(M18,$M$14:$M$24)+COUNTIF($M$14:M18,M18)-1</f>
        <v>4</v>
      </c>
      <c r="O18" s="206" t="s">
        <v>1363</v>
      </c>
      <c r="P18" s="276">
        <v>6</v>
      </c>
      <c r="Q18" s="100"/>
    </row>
    <row r="19" spans="1:17">
      <c r="A19" s="260" t="s">
        <v>2</v>
      </c>
      <c r="B19" s="106">
        <v>5</v>
      </c>
      <c r="C19" s="106">
        <v>5</v>
      </c>
      <c r="D19" s="275">
        <v>3</v>
      </c>
      <c r="E19" s="272"/>
      <c r="F19" s="106"/>
      <c r="G19" s="106"/>
      <c r="I19" s="260" t="s">
        <v>2</v>
      </c>
      <c r="J19" s="122"/>
      <c r="K19" s="106"/>
      <c r="M19" s="106"/>
      <c r="N19" s="113"/>
      <c r="O19" s="106"/>
      <c r="P19" s="242"/>
      <c r="Q19" s="100"/>
    </row>
    <row r="20" spans="1:17">
      <c r="A20" s="276" t="s">
        <v>1296</v>
      </c>
      <c r="B20" s="206">
        <f>100*B19/5*B12</f>
        <v>30</v>
      </c>
      <c r="C20" s="206">
        <f>100*C19/5*C12</f>
        <v>40</v>
      </c>
      <c r="D20" s="241">
        <f>100*D19/5*D12</f>
        <v>18</v>
      </c>
      <c r="E20" s="273"/>
      <c r="F20" s="18">
        <f>SUM(B20:D20)</f>
        <v>88</v>
      </c>
      <c r="G20" s="18">
        <f>RANK(F20,$F$14:$F$24)+COUNTIF($F$14:F20,F20)-1</f>
        <v>4</v>
      </c>
      <c r="I20" s="206" t="s">
        <v>1370</v>
      </c>
      <c r="J20" s="288">
        <v>3</v>
      </c>
      <c r="K20" s="18">
        <f>100*J20/5*$I$12</f>
        <v>30</v>
      </c>
      <c r="M20" s="206">
        <f t="shared" ref="M20:M24" si="0">SUM(F20+K20)/2</f>
        <v>59</v>
      </c>
      <c r="N20" s="240">
        <f>RANK(M20,$M$14:$M$24)+COUNTIF($M$14:M20,M20)-1</f>
        <v>5</v>
      </c>
      <c r="O20" s="206" t="s">
        <v>1360</v>
      </c>
      <c r="P20" s="276">
        <f>P18</f>
        <v>6</v>
      </c>
      <c r="Q20" s="100"/>
    </row>
    <row r="21" spans="1:17">
      <c r="A21" s="260" t="s">
        <v>1</v>
      </c>
      <c r="B21" s="106">
        <v>5</v>
      </c>
      <c r="C21" s="106">
        <v>5</v>
      </c>
      <c r="D21" s="275">
        <v>3</v>
      </c>
      <c r="E21" s="272"/>
      <c r="F21" s="106"/>
      <c r="G21" s="106"/>
      <c r="I21" s="260" t="s">
        <v>1</v>
      </c>
      <c r="J21" s="122"/>
      <c r="K21" s="106"/>
      <c r="M21" s="106"/>
      <c r="N21" s="113"/>
      <c r="O21" s="106" t="s">
        <v>1495</v>
      </c>
      <c r="P21" s="242">
        <f>45-SUM(P14:P20)</f>
        <v>10</v>
      </c>
    </row>
    <row r="22" spans="1:17">
      <c r="A22" s="276" t="s">
        <v>1296</v>
      </c>
      <c r="B22" s="206">
        <f>100*B21/5*B12</f>
        <v>30</v>
      </c>
      <c r="C22" s="206">
        <f>100*C21/5*C12</f>
        <v>40</v>
      </c>
      <c r="D22" s="241">
        <f>100*D21/5*D12</f>
        <v>18</v>
      </c>
      <c r="E22" s="273"/>
      <c r="F22" s="18">
        <f>SUM(B22:D22)</f>
        <v>88</v>
      </c>
      <c r="G22" s="18">
        <f>RANK(F22,$F$14:$F$24)+COUNTIF($F$14:F22,F22)-1</f>
        <v>5</v>
      </c>
      <c r="I22" s="206" t="s">
        <v>1370</v>
      </c>
      <c r="J22" s="287">
        <v>4</v>
      </c>
      <c r="K22" s="18">
        <f>100*J22/5*$I$12</f>
        <v>40</v>
      </c>
      <c r="M22" s="206">
        <f t="shared" si="0"/>
        <v>64</v>
      </c>
      <c r="N22" s="240">
        <f>RANK(M22,$M$14:$M$24)+COUNTIF($M$14:M22,M22)-1</f>
        <v>3</v>
      </c>
      <c r="O22" s="206" t="s">
        <v>1364</v>
      </c>
      <c r="P22" s="276">
        <f>P24*4</f>
        <v>8</v>
      </c>
    </row>
    <row r="23" spans="1:17">
      <c r="A23" s="260" t="s">
        <v>4</v>
      </c>
      <c r="B23" s="106">
        <v>5</v>
      </c>
      <c r="C23" s="106">
        <v>5</v>
      </c>
      <c r="D23" s="275">
        <v>1</v>
      </c>
      <c r="E23" s="272"/>
      <c r="F23" s="106"/>
      <c r="G23" s="106"/>
      <c r="I23" s="260" t="s">
        <v>4</v>
      </c>
      <c r="J23" s="122" t="s">
        <v>511</v>
      </c>
      <c r="K23" s="106"/>
      <c r="M23" s="106"/>
      <c r="N23" s="113"/>
      <c r="O23" s="106"/>
      <c r="P23" s="242"/>
    </row>
    <row r="24" spans="1:17">
      <c r="A24" s="276" t="s">
        <v>1296</v>
      </c>
      <c r="B24" s="206">
        <f>100*B23/5*B12</f>
        <v>30</v>
      </c>
      <c r="C24" s="206">
        <f>100*C23/5*C12</f>
        <v>40</v>
      </c>
      <c r="D24" s="241">
        <f t="shared" ref="D24" si="1">100*D23/5*D12</f>
        <v>6</v>
      </c>
      <c r="E24" s="273"/>
      <c r="F24" s="18">
        <f>SUM(B24:D24)</f>
        <v>76</v>
      </c>
      <c r="G24" s="18">
        <f>RANK(F24,$F$14:$F$24)+COUNTIF($F$14:F24,F24)-1</f>
        <v>6</v>
      </c>
      <c r="I24" s="206" t="s">
        <v>1370</v>
      </c>
      <c r="J24" s="288">
        <v>1</v>
      </c>
      <c r="K24" s="18">
        <f>100*J24/5*$I$12</f>
        <v>10</v>
      </c>
      <c r="M24" s="206">
        <f t="shared" si="0"/>
        <v>43</v>
      </c>
      <c r="N24" s="240">
        <f>RANK(M24,$M$14:$M$24)+COUNTIF($M$14:M24,M24)-1</f>
        <v>6</v>
      </c>
      <c r="O24" s="206" t="s">
        <v>1365</v>
      </c>
      <c r="P24" s="276">
        <v>2</v>
      </c>
    </row>
    <row r="25" spans="1:17">
      <c r="A25" s="242"/>
      <c r="B25" s="106"/>
      <c r="C25" s="106"/>
      <c r="D25" s="275"/>
      <c r="E25" s="274"/>
      <c r="F25" s="106"/>
      <c r="G25" s="106"/>
      <c r="I25" s="235"/>
      <c r="J25" s="122"/>
      <c r="K25" s="106"/>
      <c r="M25" s="106"/>
      <c r="N25" s="113"/>
      <c r="O25" s="106" t="s">
        <v>1366</v>
      </c>
      <c r="P25" s="242">
        <f>SUM(P14:P24) -P21</f>
        <v>45</v>
      </c>
    </row>
  </sheetData>
  <conditionalFormatting sqref="F16">
    <cfRule type="top10" dxfId="32" priority="9" rank="13"/>
    <cfRule type="top10" priority="10" rank="13"/>
  </conditionalFormatting>
  <conditionalFormatting sqref="F18">
    <cfRule type="top10" dxfId="31" priority="7" rank="13"/>
    <cfRule type="top10" priority="8" rank="13"/>
  </conditionalFormatting>
  <conditionalFormatting sqref="F20">
    <cfRule type="top10" dxfId="30" priority="21" rank="13"/>
    <cfRule type="top10" priority="22" rank="13"/>
  </conditionalFormatting>
  <conditionalFormatting sqref="F22">
    <cfRule type="top10" dxfId="29" priority="23" rank="13"/>
    <cfRule type="top10" priority="24" rank="13"/>
  </conditionalFormatting>
  <conditionalFormatting sqref="F24">
    <cfRule type="top10" dxfId="28" priority="1" rank="13"/>
    <cfRule type="top10" priority="2" rank="13"/>
  </conditionalFormatting>
  <conditionalFormatting sqref="J14:L14 F13:H14 G15:H24 J20:L20 J22:L22 J24:L24 J16:L16 J18:L18">
    <cfRule type="top10" dxfId="27" priority="19" rank="13"/>
    <cfRule type="top10" priority="20" rank="13"/>
  </conditionalFormatting>
  <pageMargins left="0.7" right="0.7" top="0.75" bottom="0.75" header="0.3" footer="0.3"/>
  <pageSetup scale="2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7D1F0-676A-4624-9D0C-1A83C66910F4}">
  <sheetPr>
    <pageSetUpPr fitToPage="1"/>
  </sheetPr>
  <dimension ref="A1:AY137"/>
  <sheetViews>
    <sheetView zoomScale="80" zoomScaleNormal="80" workbookViewId="0">
      <pane ySplit="1" topLeftCell="A2" activePane="bottomLeft" state="frozen"/>
      <selection pane="bottomLeft" activeCell="O1" activeCellId="1" sqref="A1:A1048576 O1:O1048576"/>
    </sheetView>
  </sheetViews>
  <sheetFormatPr defaultRowHeight="15"/>
  <cols>
    <col min="1" max="1" width="57.85546875" bestFit="1" customWidth="1"/>
    <col min="2" max="2" width="9.7109375" bestFit="1" customWidth="1"/>
    <col min="3" max="3" width="12.140625" bestFit="1" customWidth="1"/>
    <col min="4" max="4" width="12.85546875" bestFit="1" customWidth="1"/>
    <col min="5" max="5" width="19.5703125" customWidth="1"/>
    <col min="6" max="6" width="16.42578125" customWidth="1"/>
    <col min="7" max="7" width="13.85546875" customWidth="1"/>
    <col min="15" max="15" width="10.42578125" customWidth="1"/>
    <col min="16" max="16" width="32.28515625" customWidth="1"/>
    <col min="17" max="17" width="116" customWidth="1"/>
    <col min="18" max="18" width="3.7109375" customWidth="1"/>
    <col min="19" max="24" width="9.140625" hidden="1" customWidth="1"/>
  </cols>
  <sheetData>
    <row r="1" spans="1:51" ht="15.75">
      <c r="A1" s="333" t="s">
        <v>1310</v>
      </c>
      <c r="B1" s="333" t="s">
        <v>1291</v>
      </c>
      <c r="C1" s="333" t="s">
        <v>1301</v>
      </c>
      <c r="D1" s="334" t="s">
        <v>1302</v>
      </c>
      <c r="E1" s="334" t="s">
        <v>1303</v>
      </c>
      <c r="F1" s="334" t="s">
        <v>1304</v>
      </c>
      <c r="G1" s="334" t="s">
        <v>1305</v>
      </c>
      <c r="H1" s="334" t="s">
        <v>1306</v>
      </c>
      <c r="I1" s="334" t="s">
        <v>1292</v>
      </c>
      <c r="J1" s="334" t="s">
        <v>1298</v>
      </c>
      <c r="K1" s="334" t="s">
        <v>1307</v>
      </c>
      <c r="L1" s="334" t="s">
        <v>1308</v>
      </c>
      <c r="M1" s="334" t="s">
        <v>1309</v>
      </c>
      <c r="N1" s="334" t="s">
        <v>1299</v>
      </c>
      <c r="O1" s="334" t="s">
        <v>1381</v>
      </c>
      <c r="P1" s="334" t="s">
        <v>1490</v>
      </c>
      <c r="Q1" s="334" t="s">
        <v>1380</v>
      </c>
      <c r="R1" s="335"/>
      <c r="S1" s="335"/>
      <c r="T1" s="335"/>
      <c r="U1" s="335"/>
      <c r="V1" s="335"/>
      <c r="W1" s="335"/>
      <c r="X1" s="335"/>
    </row>
    <row r="2" spans="1:51" ht="18.75">
      <c r="A2" s="205" t="s">
        <v>1300</v>
      </c>
      <c r="B2" s="336">
        <v>0.12</v>
      </c>
      <c r="C2" s="336">
        <v>0.12</v>
      </c>
      <c r="D2" s="336">
        <v>0.1</v>
      </c>
      <c r="E2" s="336">
        <v>0.09</v>
      </c>
      <c r="F2" s="336">
        <v>0.05</v>
      </c>
      <c r="G2" s="336">
        <v>0.04</v>
      </c>
      <c r="H2" s="336">
        <v>0.04</v>
      </c>
      <c r="I2" s="336">
        <v>0.09</v>
      </c>
      <c r="J2" s="336">
        <v>0.1</v>
      </c>
      <c r="K2" s="336">
        <v>0.1</v>
      </c>
      <c r="L2" s="336">
        <v>0.05</v>
      </c>
      <c r="M2" s="336">
        <v>0.1</v>
      </c>
      <c r="N2" s="337"/>
      <c r="O2" s="337"/>
      <c r="P2" s="338"/>
      <c r="Q2" s="339"/>
      <c r="R2" s="335"/>
      <c r="S2" s="335"/>
      <c r="T2" s="335"/>
      <c r="U2" s="335"/>
      <c r="V2" s="335"/>
      <c r="W2" s="335"/>
      <c r="X2" s="335"/>
    </row>
    <row r="3" spans="1:51" ht="19.5" thickBot="1">
      <c r="A3" s="144"/>
      <c r="B3" s="340"/>
      <c r="C3" s="340"/>
      <c r="D3" s="340"/>
      <c r="E3" s="340"/>
      <c r="F3" s="340"/>
      <c r="G3" s="340"/>
      <c r="H3" s="340"/>
      <c r="I3" s="340"/>
      <c r="J3" s="340"/>
      <c r="K3" s="340"/>
      <c r="L3" s="340"/>
      <c r="M3" s="340"/>
      <c r="N3" s="148"/>
      <c r="O3" s="148"/>
      <c r="P3" s="338"/>
      <c r="Q3" s="339" t="s">
        <v>1317</v>
      </c>
      <c r="R3" s="335"/>
      <c r="S3" s="335"/>
      <c r="T3" s="335"/>
      <c r="U3" s="335"/>
      <c r="V3" s="335"/>
      <c r="W3" s="335"/>
      <c r="X3" s="335"/>
    </row>
    <row r="4" spans="1:51" s="343" customFormat="1">
      <c r="A4" s="201" t="s">
        <v>1297</v>
      </c>
      <c r="B4" s="341">
        <v>3</v>
      </c>
      <c r="C4" s="341">
        <v>5</v>
      </c>
      <c r="D4" s="341">
        <v>1</v>
      </c>
      <c r="E4" s="341">
        <v>5</v>
      </c>
      <c r="F4" s="341">
        <v>5</v>
      </c>
      <c r="G4" s="341">
        <v>1</v>
      </c>
      <c r="H4" s="341">
        <v>5</v>
      </c>
      <c r="I4" s="341">
        <v>5</v>
      </c>
      <c r="J4" s="341">
        <v>5</v>
      </c>
      <c r="K4" s="341">
        <v>5</v>
      </c>
      <c r="L4" s="341">
        <v>5</v>
      </c>
      <c r="M4" s="341">
        <v>1</v>
      </c>
      <c r="N4" s="342"/>
      <c r="O4" s="341"/>
      <c r="P4" s="338"/>
      <c r="Q4" s="335"/>
      <c r="R4" s="335"/>
      <c r="S4" s="335"/>
      <c r="T4" s="335"/>
      <c r="U4" s="335"/>
      <c r="V4" s="335"/>
      <c r="W4" s="335"/>
      <c r="X4" s="335"/>
      <c r="Y4"/>
      <c r="Z4"/>
      <c r="AA4"/>
      <c r="AB4"/>
      <c r="AC4"/>
      <c r="AD4"/>
      <c r="AE4"/>
      <c r="AF4"/>
      <c r="AG4"/>
      <c r="AH4"/>
      <c r="AI4"/>
      <c r="AJ4"/>
      <c r="AK4"/>
      <c r="AL4"/>
      <c r="AM4"/>
      <c r="AN4"/>
      <c r="AO4"/>
      <c r="AP4"/>
      <c r="AQ4"/>
      <c r="AR4"/>
      <c r="AS4"/>
      <c r="AT4"/>
      <c r="AU4"/>
      <c r="AV4"/>
      <c r="AW4"/>
      <c r="AX4"/>
      <c r="AY4"/>
    </row>
    <row r="5" spans="1:51" s="346" customFormat="1" ht="19.5" thickBot="1">
      <c r="A5" s="208" t="s">
        <v>1296</v>
      </c>
      <c r="B5" s="209">
        <f>100*B4/5*B2</f>
        <v>7.1999999999999993</v>
      </c>
      <c r="C5" s="209">
        <f t="shared" ref="C5:M5" si="0">100*C4/5*C2</f>
        <v>12</v>
      </c>
      <c r="D5" s="209">
        <f t="shared" si="0"/>
        <v>2</v>
      </c>
      <c r="E5" s="209">
        <f t="shared" si="0"/>
        <v>9</v>
      </c>
      <c r="F5" s="209">
        <f t="shared" si="0"/>
        <v>5</v>
      </c>
      <c r="G5" s="209">
        <f t="shared" si="0"/>
        <v>0.8</v>
      </c>
      <c r="H5" s="209">
        <f t="shared" si="0"/>
        <v>4</v>
      </c>
      <c r="I5" s="209">
        <f t="shared" si="0"/>
        <v>9</v>
      </c>
      <c r="J5" s="209">
        <f t="shared" si="0"/>
        <v>10</v>
      </c>
      <c r="K5" s="209">
        <f t="shared" si="0"/>
        <v>10</v>
      </c>
      <c r="L5" s="209">
        <f t="shared" si="0"/>
        <v>5</v>
      </c>
      <c r="M5" s="209">
        <f t="shared" si="0"/>
        <v>2</v>
      </c>
      <c r="N5" s="344">
        <f>SUM(B5:M5)</f>
        <v>76</v>
      </c>
      <c r="O5" s="344">
        <f>RANK(N5,$N$5:$N$137)+COUNTIF($N$5:N5,N5)-1</f>
        <v>7</v>
      </c>
      <c r="P5" s="345"/>
      <c r="Q5" s="339" t="s">
        <v>1314</v>
      </c>
      <c r="R5" s="335"/>
      <c r="S5" s="335"/>
      <c r="T5" s="335"/>
      <c r="U5" s="335"/>
      <c r="V5" s="335"/>
      <c r="W5" s="335"/>
      <c r="X5" s="335"/>
      <c r="Y5"/>
      <c r="Z5"/>
      <c r="AA5"/>
      <c r="AB5"/>
      <c r="AC5"/>
      <c r="AD5"/>
      <c r="AE5"/>
      <c r="AF5"/>
      <c r="AG5"/>
      <c r="AH5"/>
      <c r="AI5"/>
      <c r="AJ5"/>
      <c r="AK5"/>
      <c r="AL5"/>
      <c r="AM5"/>
      <c r="AN5"/>
      <c r="AO5"/>
      <c r="AP5"/>
      <c r="AQ5"/>
      <c r="AR5"/>
      <c r="AS5"/>
      <c r="AT5"/>
      <c r="AU5"/>
      <c r="AV5"/>
      <c r="AW5"/>
      <c r="AX5"/>
      <c r="AY5"/>
    </row>
    <row r="6" spans="1:51" s="114" customFormat="1" ht="15.75" thickBot="1">
      <c r="A6" s="37"/>
      <c r="B6" s="347"/>
      <c r="C6" s="347"/>
      <c r="D6" s="347"/>
      <c r="E6" s="347"/>
      <c r="F6" s="347"/>
      <c r="G6" s="347"/>
      <c r="H6" s="347"/>
      <c r="I6" s="347"/>
      <c r="J6" s="347"/>
      <c r="K6" s="347"/>
      <c r="L6" s="347"/>
      <c r="M6" s="347"/>
      <c r="N6" s="348"/>
      <c r="O6" s="229"/>
      <c r="P6" s="345"/>
      <c r="Q6" s="335"/>
      <c r="R6" s="335"/>
      <c r="S6" s="335"/>
      <c r="T6" s="335"/>
      <c r="U6" s="335"/>
      <c r="V6" s="335"/>
      <c r="W6" s="335"/>
      <c r="X6" s="335"/>
    </row>
    <row r="7" spans="1:51" s="343" customFormat="1" ht="18.75">
      <c r="A7" s="210" t="s">
        <v>14</v>
      </c>
      <c r="B7" s="341">
        <v>3</v>
      </c>
      <c r="C7" s="341">
        <v>5</v>
      </c>
      <c r="D7" s="341">
        <v>1</v>
      </c>
      <c r="E7" s="341">
        <v>1</v>
      </c>
      <c r="F7" s="341">
        <v>5</v>
      </c>
      <c r="G7" s="341">
        <v>1</v>
      </c>
      <c r="H7" s="341">
        <v>3</v>
      </c>
      <c r="I7" s="341">
        <v>3</v>
      </c>
      <c r="J7" s="341">
        <v>3</v>
      </c>
      <c r="K7" s="341">
        <v>5</v>
      </c>
      <c r="L7" s="341">
        <v>5</v>
      </c>
      <c r="M7" s="341">
        <v>3</v>
      </c>
      <c r="N7" s="342"/>
      <c r="O7" s="342"/>
      <c r="P7" s="345"/>
      <c r="Q7" s="339" t="s">
        <v>1376</v>
      </c>
      <c r="R7" s="335"/>
      <c r="S7" s="335"/>
      <c r="T7" s="335"/>
      <c r="U7" s="335"/>
      <c r="V7" s="335"/>
      <c r="W7" s="335"/>
      <c r="X7" s="335"/>
      <c r="Y7"/>
      <c r="Z7"/>
      <c r="AA7"/>
      <c r="AB7"/>
      <c r="AC7"/>
      <c r="AD7"/>
      <c r="AE7"/>
      <c r="AF7"/>
      <c r="AG7"/>
      <c r="AH7"/>
      <c r="AI7"/>
      <c r="AJ7"/>
      <c r="AK7"/>
      <c r="AL7"/>
      <c r="AM7"/>
      <c r="AN7"/>
      <c r="AO7"/>
      <c r="AP7"/>
      <c r="AQ7"/>
      <c r="AR7"/>
      <c r="AS7"/>
      <c r="AT7"/>
      <c r="AU7"/>
      <c r="AV7"/>
      <c r="AW7"/>
      <c r="AX7"/>
      <c r="AY7"/>
    </row>
    <row r="8" spans="1:51" s="346" customFormat="1" ht="15.75" thickBot="1">
      <c r="A8" s="208" t="s">
        <v>1296</v>
      </c>
      <c r="B8" s="209">
        <f>100*B7/5*B2</f>
        <v>7.1999999999999993</v>
      </c>
      <c r="C8" s="209">
        <f t="shared" ref="C8:M8" si="1">100*C7/5*C2</f>
        <v>12</v>
      </c>
      <c r="D8" s="209">
        <f t="shared" si="1"/>
        <v>2</v>
      </c>
      <c r="E8" s="209">
        <f t="shared" si="1"/>
        <v>1.7999999999999998</v>
      </c>
      <c r="F8" s="209">
        <f t="shared" si="1"/>
        <v>5</v>
      </c>
      <c r="G8" s="209">
        <f t="shared" si="1"/>
        <v>0.8</v>
      </c>
      <c r="H8" s="209">
        <f t="shared" si="1"/>
        <v>2.4</v>
      </c>
      <c r="I8" s="209">
        <f t="shared" si="1"/>
        <v>5.3999999999999995</v>
      </c>
      <c r="J8" s="209">
        <f t="shared" si="1"/>
        <v>6</v>
      </c>
      <c r="K8" s="209">
        <f t="shared" si="1"/>
        <v>10</v>
      </c>
      <c r="L8" s="209">
        <f t="shared" si="1"/>
        <v>5</v>
      </c>
      <c r="M8" s="209">
        <f t="shared" si="1"/>
        <v>6</v>
      </c>
      <c r="N8" s="344">
        <f t="shared" ref="N8:N65" si="2">SUM(B8:M8)</f>
        <v>63.6</v>
      </c>
      <c r="O8" s="344">
        <f>RANK(N8,$N$5:$N$137)+COUNTIF($N$5:N8,N8)-1</f>
        <v>34</v>
      </c>
      <c r="P8" s="345"/>
      <c r="Q8" s="335"/>
      <c r="R8" s="335"/>
      <c r="S8" s="335"/>
      <c r="T8" s="335"/>
      <c r="U8" s="335"/>
      <c r="V8" s="335"/>
      <c r="W8" s="335"/>
      <c r="X8" s="335"/>
      <c r="Y8"/>
      <c r="Z8"/>
      <c r="AA8"/>
      <c r="AB8"/>
      <c r="AC8"/>
      <c r="AD8"/>
      <c r="AE8"/>
      <c r="AF8"/>
      <c r="AG8"/>
      <c r="AH8"/>
      <c r="AI8"/>
      <c r="AJ8"/>
      <c r="AK8"/>
      <c r="AL8"/>
      <c r="AM8"/>
      <c r="AN8"/>
      <c r="AO8"/>
      <c r="AP8"/>
      <c r="AQ8"/>
      <c r="AR8"/>
      <c r="AS8"/>
      <c r="AT8"/>
      <c r="AU8"/>
      <c r="AV8"/>
      <c r="AW8"/>
      <c r="AX8"/>
      <c r="AY8"/>
    </row>
    <row r="9" spans="1:51" s="114" customFormat="1" ht="19.5" thickBot="1">
      <c r="A9" s="37"/>
      <c r="B9" s="347"/>
      <c r="C9" s="347"/>
      <c r="D9" s="347"/>
      <c r="E9" s="347"/>
      <c r="F9" s="347"/>
      <c r="G9" s="347"/>
      <c r="H9" s="347"/>
      <c r="I9" s="347"/>
      <c r="J9" s="347"/>
      <c r="K9" s="347"/>
      <c r="L9" s="347"/>
      <c r="M9" s="347"/>
      <c r="N9" s="348"/>
      <c r="O9" s="229"/>
      <c r="P9" s="345"/>
      <c r="Q9" s="339" t="s">
        <v>1311</v>
      </c>
      <c r="R9" s="335"/>
      <c r="S9" s="335"/>
      <c r="T9" s="335"/>
      <c r="U9" s="335"/>
      <c r="V9" s="335"/>
      <c r="W9" s="335"/>
      <c r="X9" s="335"/>
    </row>
    <row r="10" spans="1:51" s="343" customFormat="1">
      <c r="A10" s="207" t="s">
        <v>1377</v>
      </c>
      <c r="B10" s="341">
        <v>5</v>
      </c>
      <c r="C10" s="246">
        <v>5</v>
      </c>
      <c r="D10" s="341">
        <v>5</v>
      </c>
      <c r="E10" s="341">
        <v>1</v>
      </c>
      <c r="F10" s="341">
        <v>5</v>
      </c>
      <c r="G10" s="341">
        <v>5</v>
      </c>
      <c r="H10" s="341">
        <v>1</v>
      </c>
      <c r="I10" s="341">
        <v>1</v>
      </c>
      <c r="J10" s="341">
        <v>3</v>
      </c>
      <c r="K10" s="341">
        <v>5</v>
      </c>
      <c r="L10" s="341">
        <v>5</v>
      </c>
      <c r="M10" s="341">
        <v>1</v>
      </c>
      <c r="N10" s="342"/>
      <c r="O10" s="342"/>
      <c r="P10" s="345"/>
      <c r="Q10" s="335"/>
      <c r="R10" s="335"/>
      <c r="S10" s="335"/>
      <c r="T10" s="335"/>
      <c r="U10" s="335"/>
      <c r="V10" s="335"/>
      <c r="W10" s="335"/>
      <c r="X10" s="335"/>
      <c r="Y10"/>
      <c r="Z10"/>
      <c r="AA10"/>
      <c r="AB10"/>
      <c r="AC10"/>
      <c r="AD10"/>
      <c r="AE10"/>
      <c r="AF10"/>
      <c r="AG10"/>
      <c r="AH10"/>
      <c r="AI10"/>
      <c r="AJ10"/>
      <c r="AK10"/>
      <c r="AL10"/>
      <c r="AM10"/>
      <c r="AN10"/>
      <c r="AO10"/>
      <c r="AP10"/>
      <c r="AQ10"/>
      <c r="AR10"/>
      <c r="AS10"/>
      <c r="AT10"/>
      <c r="AU10"/>
      <c r="AV10"/>
      <c r="AW10"/>
      <c r="AX10"/>
      <c r="AY10"/>
    </row>
    <row r="11" spans="1:51" s="346" customFormat="1" ht="19.5" thickBot="1">
      <c r="A11" s="208" t="s">
        <v>1296</v>
      </c>
      <c r="B11" s="209">
        <f t="shared" ref="B11:M11" si="3">100*B10/5*B2</f>
        <v>12</v>
      </c>
      <c r="C11" s="209">
        <f t="shared" si="3"/>
        <v>12</v>
      </c>
      <c r="D11" s="209">
        <f t="shared" si="3"/>
        <v>10</v>
      </c>
      <c r="E11" s="209">
        <f t="shared" si="3"/>
        <v>1.7999999999999998</v>
      </c>
      <c r="F11" s="209">
        <f t="shared" si="3"/>
        <v>5</v>
      </c>
      <c r="G11" s="209">
        <f t="shared" si="3"/>
        <v>4</v>
      </c>
      <c r="H11" s="209">
        <f t="shared" si="3"/>
        <v>0.8</v>
      </c>
      <c r="I11" s="209">
        <f t="shared" si="3"/>
        <v>1.7999999999999998</v>
      </c>
      <c r="J11" s="209">
        <f t="shared" si="3"/>
        <v>6</v>
      </c>
      <c r="K11" s="209">
        <f t="shared" si="3"/>
        <v>10</v>
      </c>
      <c r="L11" s="209">
        <f t="shared" si="3"/>
        <v>5</v>
      </c>
      <c r="M11" s="209">
        <f t="shared" si="3"/>
        <v>2</v>
      </c>
      <c r="N11" s="344">
        <f t="shared" si="2"/>
        <v>70.399999999999991</v>
      </c>
      <c r="O11" s="344">
        <f>RANK(N11,$N$5:$N$137)+COUNTIF($N$5:N11,N11)-1</f>
        <v>18</v>
      </c>
      <c r="P11" s="345"/>
      <c r="Q11" s="339" t="s">
        <v>1378</v>
      </c>
      <c r="R11" s="335"/>
      <c r="S11" s="335"/>
      <c r="T11" s="335"/>
      <c r="U11" s="335"/>
      <c r="V11" s="335"/>
      <c r="W11" s="335"/>
      <c r="X11" s="335"/>
      <c r="Y11"/>
      <c r="Z11"/>
      <c r="AA11"/>
      <c r="AB11"/>
      <c r="AC11"/>
      <c r="AD11"/>
      <c r="AE11"/>
      <c r="AF11"/>
      <c r="AG11"/>
      <c r="AH11"/>
      <c r="AI11"/>
      <c r="AJ11"/>
      <c r="AK11"/>
      <c r="AL11"/>
      <c r="AM11"/>
      <c r="AN11"/>
      <c r="AO11"/>
      <c r="AP11"/>
      <c r="AQ11"/>
      <c r="AR11"/>
      <c r="AS11"/>
      <c r="AT11"/>
      <c r="AU11"/>
      <c r="AV11"/>
      <c r="AW11"/>
      <c r="AX11"/>
      <c r="AY11"/>
    </row>
    <row r="12" spans="1:51" s="114" customFormat="1">
      <c r="A12" s="37"/>
      <c r="B12" s="347"/>
      <c r="C12" s="347"/>
      <c r="D12" s="347"/>
      <c r="E12" s="347"/>
      <c r="F12" s="347"/>
      <c r="G12" s="347"/>
      <c r="H12" s="347"/>
      <c r="I12" s="347"/>
      <c r="J12" s="347"/>
      <c r="K12" s="347"/>
      <c r="L12" s="347"/>
      <c r="M12" s="347"/>
      <c r="N12" s="348"/>
      <c r="O12" s="229"/>
      <c r="P12" s="345"/>
      <c r="Q12" s="335"/>
      <c r="R12" s="335"/>
      <c r="S12" s="335"/>
      <c r="T12" s="335"/>
      <c r="U12" s="335"/>
      <c r="V12" s="335"/>
      <c r="W12" s="335"/>
      <c r="X12" s="335"/>
    </row>
    <row r="13" spans="1:51" ht="18.75">
      <c r="A13" s="207" t="s">
        <v>32</v>
      </c>
      <c r="B13" s="341">
        <v>3</v>
      </c>
      <c r="C13" s="341">
        <v>5</v>
      </c>
      <c r="D13" s="341">
        <v>1</v>
      </c>
      <c r="E13" s="341">
        <v>5</v>
      </c>
      <c r="F13" s="341">
        <v>1</v>
      </c>
      <c r="G13" s="341">
        <v>5</v>
      </c>
      <c r="H13" s="341">
        <v>1</v>
      </c>
      <c r="I13" s="341">
        <v>1</v>
      </c>
      <c r="J13" s="341">
        <v>3</v>
      </c>
      <c r="K13" s="341">
        <v>5</v>
      </c>
      <c r="L13" s="341">
        <v>5</v>
      </c>
      <c r="M13" s="341">
        <v>3</v>
      </c>
      <c r="N13" s="342"/>
      <c r="O13" s="342"/>
      <c r="P13" s="345"/>
      <c r="Q13" s="339" t="s">
        <v>1379</v>
      </c>
      <c r="R13" s="335"/>
      <c r="S13" s="335"/>
      <c r="T13" s="335"/>
      <c r="U13" s="335"/>
      <c r="V13" s="335"/>
      <c r="W13" s="335"/>
      <c r="X13" s="335"/>
    </row>
    <row r="14" spans="1:51" s="346" customFormat="1" ht="15.75" thickBot="1">
      <c r="A14" s="208" t="s">
        <v>1296</v>
      </c>
      <c r="B14" s="209">
        <f>100*B13/5*B2</f>
        <v>7.1999999999999993</v>
      </c>
      <c r="C14" s="209">
        <f t="shared" ref="C14:M14" si="4">100*C13/5*C2</f>
        <v>12</v>
      </c>
      <c r="D14" s="209">
        <f t="shared" si="4"/>
        <v>2</v>
      </c>
      <c r="E14" s="209">
        <f t="shared" si="4"/>
        <v>9</v>
      </c>
      <c r="F14" s="209">
        <f t="shared" si="4"/>
        <v>1</v>
      </c>
      <c r="G14" s="209">
        <f t="shared" si="4"/>
        <v>4</v>
      </c>
      <c r="H14" s="209">
        <f t="shared" si="4"/>
        <v>0.8</v>
      </c>
      <c r="I14" s="209">
        <f t="shared" si="4"/>
        <v>1.7999999999999998</v>
      </c>
      <c r="J14" s="209">
        <f t="shared" si="4"/>
        <v>6</v>
      </c>
      <c r="K14" s="209">
        <f t="shared" si="4"/>
        <v>10</v>
      </c>
      <c r="L14" s="209">
        <f t="shared" si="4"/>
        <v>5</v>
      </c>
      <c r="M14" s="209">
        <f t="shared" si="4"/>
        <v>6</v>
      </c>
      <c r="N14" s="344">
        <f t="shared" si="2"/>
        <v>64.8</v>
      </c>
      <c r="O14" s="344">
        <f>RANK(N14,$N$5:$N$137)+COUNTIF($N$5:N14,N14)-1</f>
        <v>31</v>
      </c>
      <c r="P14" s="345"/>
      <c r="Q14" s="335"/>
      <c r="R14" s="335"/>
      <c r="S14" s="335"/>
      <c r="T14" s="335"/>
      <c r="U14" s="335"/>
      <c r="V14" s="335"/>
      <c r="W14" s="335"/>
      <c r="X14" s="335"/>
      <c r="Y14"/>
      <c r="Z14"/>
      <c r="AA14"/>
      <c r="AB14"/>
      <c r="AC14"/>
      <c r="AD14"/>
      <c r="AE14"/>
      <c r="AF14"/>
      <c r="AG14"/>
      <c r="AH14"/>
      <c r="AI14"/>
      <c r="AJ14"/>
      <c r="AK14"/>
      <c r="AL14"/>
      <c r="AM14"/>
      <c r="AN14"/>
      <c r="AO14"/>
      <c r="AP14"/>
      <c r="AQ14"/>
      <c r="AR14"/>
      <c r="AS14"/>
      <c r="AT14"/>
      <c r="AU14"/>
      <c r="AV14"/>
      <c r="AW14"/>
      <c r="AX14"/>
      <c r="AY14"/>
    </row>
    <row r="15" spans="1:51" s="114" customFormat="1" ht="18.75">
      <c r="A15" s="37"/>
      <c r="B15" s="347"/>
      <c r="C15" s="347"/>
      <c r="D15" s="347"/>
      <c r="E15" s="347"/>
      <c r="F15" s="347"/>
      <c r="G15" s="347"/>
      <c r="H15" s="347"/>
      <c r="I15" s="347"/>
      <c r="J15" s="347"/>
      <c r="K15" s="347"/>
      <c r="L15" s="347"/>
      <c r="M15" s="347"/>
      <c r="N15" s="348"/>
      <c r="O15" s="229"/>
      <c r="P15" s="345"/>
      <c r="Q15" s="339" t="s">
        <v>1318</v>
      </c>
      <c r="R15" s="335"/>
      <c r="S15" s="335"/>
      <c r="T15" s="335"/>
      <c r="U15" s="335"/>
      <c r="V15" s="335"/>
      <c r="W15" s="335"/>
      <c r="X15" s="335"/>
    </row>
    <row r="16" spans="1:51">
      <c r="A16" s="207" t="s">
        <v>34</v>
      </c>
      <c r="B16" s="341">
        <v>3</v>
      </c>
      <c r="C16" s="341">
        <v>5</v>
      </c>
      <c r="D16" s="341">
        <v>1</v>
      </c>
      <c r="E16" s="246">
        <v>5</v>
      </c>
      <c r="F16" s="341">
        <v>5</v>
      </c>
      <c r="G16" s="341">
        <v>1</v>
      </c>
      <c r="H16" s="341">
        <v>3</v>
      </c>
      <c r="I16" s="341">
        <v>3</v>
      </c>
      <c r="J16" s="341">
        <v>5</v>
      </c>
      <c r="K16" s="341">
        <v>3</v>
      </c>
      <c r="L16" s="341">
        <v>5</v>
      </c>
      <c r="M16" s="341">
        <v>3</v>
      </c>
      <c r="N16" s="342"/>
      <c r="O16" s="342"/>
      <c r="P16" s="345"/>
      <c r="Q16" s="335"/>
      <c r="R16" s="335"/>
      <c r="S16" s="335"/>
      <c r="T16" s="335"/>
      <c r="U16" s="335"/>
      <c r="V16" s="335"/>
      <c r="W16" s="335"/>
      <c r="X16" s="335"/>
    </row>
    <row r="17" spans="1:51" ht="18.75">
      <c r="A17" s="208" t="s">
        <v>1296</v>
      </c>
      <c r="B17" s="209">
        <f>100*B16/5*B2</f>
        <v>7.1999999999999993</v>
      </c>
      <c r="C17" s="209">
        <f t="shared" ref="C17:M17" si="5">100*C16/5*C2</f>
        <v>12</v>
      </c>
      <c r="D17" s="209">
        <f t="shared" si="5"/>
        <v>2</v>
      </c>
      <c r="E17" s="209">
        <f t="shared" si="5"/>
        <v>9</v>
      </c>
      <c r="F17" s="209">
        <f t="shared" si="5"/>
        <v>5</v>
      </c>
      <c r="G17" s="209">
        <f t="shared" si="5"/>
        <v>0.8</v>
      </c>
      <c r="H17" s="209">
        <f t="shared" si="5"/>
        <v>2.4</v>
      </c>
      <c r="I17" s="209">
        <f t="shared" si="5"/>
        <v>5.3999999999999995</v>
      </c>
      <c r="J17" s="209">
        <f t="shared" si="5"/>
        <v>10</v>
      </c>
      <c r="K17" s="209">
        <f t="shared" si="5"/>
        <v>6</v>
      </c>
      <c r="L17" s="209">
        <f t="shared" si="5"/>
        <v>5</v>
      </c>
      <c r="M17" s="209">
        <f t="shared" si="5"/>
        <v>6</v>
      </c>
      <c r="N17" s="344">
        <f t="shared" si="2"/>
        <v>70.8</v>
      </c>
      <c r="O17" s="344">
        <f>RANK(N17,$N$5:$N$137)+COUNTIF($N$5:N17,N17)-1</f>
        <v>14</v>
      </c>
      <c r="P17" s="345"/>
      <c r="Q17" s="339" t="s">
        <v>1316</v>
      </c>
      <c r="R17" s="335"/>
      <c r="S17" s="335"/>
      <c r="T17" s="335"/>
      <c r="U17" s="335"/>
      <c r="V17" s="335"/>
      <c r="W17" s="335"/>
      <c r="X17" s="335"/>
    </row>
    <row r="18" spans="1:51" s="114" customFormat="1">
      <c r="A18" s="37"/>
      <c r="B18" s="347"/>
      <c r="C18" s="347"/>
      <c r="D18" s="347"/>
      <c r="E18" s="347"/>
      <c r="F18" s="347"/>
      <c r="G18" s="347"/>
      <c r="H18" s="347"/>
      <c r="I18" s="347"/>
      <c r="J18" s="347"/>
      <c r="K18" s="347"/>
      <c r="L18" s="347"/>
      <c r="M18" s="347"/>
      <c r="N18" s="348"/>
      <c r="O18" s="229"/>
      <c r="P18" s="345"/>
      <c r="Q18" s="335"/>
      <c r="R18" s="335"/>
      <c r="S18" s="335"/>
      <c r="T18" s="335"/>
      <c r="U18" s="335"/>
      <c r="V18" s="335"/>
      <c r="W18" s="335"/>
      <c r="X18" s="335"/>
    </row>
    <row r="19" spans="1:51" ht="18.75">
      <c r="A19" s="207" t="s">
        <v>1088</v>
      </c>
      <c r="B19" s="341">
        <v>3</v>
      </c>
      <c r="C19" s="341">
        <v>1</v>
      </c>
      <c r="D19" s="341">
        <v>1</v>
      </c>
      <c r="E19" s="341">
        <v>5</v>
      </c>
      <c r="F19" s="341">
        <v>5</v>
      </c>
      <c r="G19" s="341">
        <v>1</v>
      </c>
      <c r="H19" s="341">
        <v>5</v>
      </c>
      <c r="I19" s="341">
        <v>5</v>
      </c>
      <c r="J19" s="341">
        <v>5</v>
      </c>
      <c r="K19" s="341">
        <v>5</v>
      </c>
      <c r="L19" s="341">
        <v>3</v>
      </c>
      <c r="M19" s="341">
        <v>3</v>
      </c>
      <c r="N19" s="342"/>
      <c r="O19" s="342"/>
      <c r="P19" s="345"/>
      <c r="Q19" s="339" t="s">
        <v>1319</v>
      </c>
      <c r="R19" s="335"/>
      <c r="S19" s="335"/>
      <c r="T19" s="335"/>
      <c r="U19" s="335"/>
      <c r="V19" s="335"/>
      <c r="W19" s="335"/>
      <c r="X19" s="335"/>
    </row>
    <row r="20" spans="1:51">
      <c r="A20" s="208" t="s">
        <v>1296</v>
      </c>
      <c r="B20" s="209">
        <f>100*B19/5*B2</f>
        <v>7.1999999999999993</v>
      </c>
      <c r="C20" s="209">
        <f t="shared" ref="C20:M20" si="6">100*C19/5*C2</f>
        <v>2.4</v>
      </c>
      <c r="D20" s="209">
        <f t="shared" si="6"/>
        <v>2</v>
      </c>
      <c r="E20" s="209">
        <f t="shared" si="6"/>
        <v>9</v>
      </c>
      <c r="F20" s="209">
        <f t="shared" si="6"/>
        <v>5</v>
      </c>
      <c r="G20" s="209">
        <f t="shared" si="6"/>
        <v>0.8</v>
      </c>
      <c r="H20" s="209">
        <f t="shared" si="6"/>
        <v>4</v>
      </c>
      <c r="I20" s="209">
        <f t="shared" si="6"/>
        <v>9</v>
      </c>
      <c r="J20" s="209">
        <f t="shared" si="6"/>
        <v>10</v>
      </c>
      <c r="K20" s="209">
        <f t="shared" si="6"/>
        <v>10</v>
      </c>
      <c r="L20" s="209">
        <f t="shared" si="6"/>
        <v>3</v>
      </c>
      <c r="M20" s="209">
        <f t="shared" si="6"/>
        <v>6</v>
      </c>
      <c r="N20" s="344">
        <f t="shared" si="2"/>
        <v>68.400000000000006</v>
      </c>
      <c r="O20" s="344">
        <f>RANK(N20,$N$5:$N$137)+COUNTIF($N$5:N20,N20)-1</f>
        <v>21</v>
      </c>
      <c r="P20" s="345"/>
      <c r="Q20" s="335"/>
      <c r="R20" s="335"/>
      <c r="S20" s="335"/>
      <c r="T20" s="335"/>
      <c r="U20" s="335"/>
      <c r="V20" s="335"/>
      <c r="W20" s="335"/>
      <c r="X20" s="335"/>
    </row>
    <row r="21" spans="1:51" s="114" customFormat="1" ht="18.75">
      <c r="A21" s="37"/>
      <c r="B21" s="347"/>
      <c r="C21" s="347"/>
      <c r="D21" s="347"/>
      <c r="E21" s="347"/>
      <c r="F21" s="347"/>
      <c r="G21" s="347"/>
      <c r="H21" s="347"/>
      <c r="I21" s="347"/>
      <c r="J21" s="347"/>
      <c r="K21" s="347"/>
      <c r="L21" s="347"/>
      <c r="M21" s="347"/>
      <c r="N21" s="348"/>
      <c r="O21" s="229"/>
      <c r="P21" s="345"/>
      <c r="Q21" s="339" t="s">
        <v>1293</v>
      </c>
      <c r="R21" s="335"/>
      <c r="S21" s="335"/>
      <c r="T21" s="335"/>
      <c r="U21" s="335"/>
      <c r="V21" s="335"/>
      <c r="W21" s="335"/>
      <c r="X21" s="335"/>
    </row>
    <row r="22" spans="1:51">
      <c r="A22" s="207" t="s">
        <v>38</v>
      </c>
      <c r="B22" s="341">
        <v>3</v>
      </c>
      <c r="C22" s="341">
        <v>5</v>
      </c>
      <c r="D22" s="341">
        <v>1</v>
      </c>
      <c r="E22" s="341">
        <v>1</v>
      </c>
      <c r="F22" s="341">
        <v>1</v>
      </c>
      <c r="G22" s="341">
        <v>1</v>
      </c>
      <c r="H22" s="341">
        <v>3</v>
      </c>
      <c r="I22" s="341">
        <v>3</v>
      </c>
      <c r="J22" s="341">
        <v>5</v>
      </c>
      <c r="K22" s="341">
        <v>3</v>
      </c>
      <c r="L22" s="341">
        <v>5</v>
      </c>
      <c r="M22" s="341">
        <v>3</v>
      </c>
      <c r="N22" s="342"/>
      <c r="O22" s="342"/>
      <c r="P22" s="345"/>
      <c r="Q22" s="335"/>
      <c r="R22" s="335"/>
      <c r="S22" s="335"/>
      <c r="T22" s="335"/>
      <c r="U22" s="335"/>
      <c r="V22" s="335"/>
      <c r="W22" s="335"/>
      <c r="X22" s="335"/>
    </row>
    <row r="23" spans="1:51" ht="18.75">
      <c r="A23" s="208" t="s">
        <v>1296</v>
      </c>
      <c r="B23" s="209">
        <f t="shared" ref="B23:M23" si="7">100*B22/5*B2</f>
        <v>7.1999999999999993</v>
      </c>
      <c r="C23" s="209">
        <f t="shared" si="7"/>
        <v>12</v>
      </c>
      <c r="D23" s="209">
        <f t="shared" si="7"/>
        <v>2</v>
      </c>
      <c r="E23" s="209">
        <f t="shared" si="7"/>
        <v>1.7999999999999998</v>
      </c>
      <c r="F23" s="209">
        <f t="shared" si="7"/>
        <v>1</v>
      </c>
      <c r="G23" s="209">
        <f t="shared" si="7"/>
        <v>0.8</v>
      </c>
      <c r="H23" s="209">
        <f t="shared" si="7"/>
        <v>2.4</v>
      </c>
      <c r="I23" s="209">
        <f t="shared" si="7"/>
        <v>5.3999999999999995</v>
      </c>
      <c r="J23" s="209">
        <f t="shared" si="7"/>
        <v>10</v>
      </c>
      <c r="K23" s="209">
        <f t="shared" si="7"/>
        <v>6</v>
      </c>
      <c r="L23" s="209">
        <f t="shared" si="7"/>
        <v>5</v>
      </c>
      <c r="M23" s="209">
        <f t="shared" si="7"/>
        <v>6</v>
      </c>
      <c r="N23" s="344">
        <f t="shared" si="2"/>
        <v>59.6</v>
      </c>
      <c r="O23" s="344">
        <f>RANK(N23,$N$5:$N$137)+COUNTIF($N$5:N23,N23)-1</f>
        <v>40</v>
      </c>
      <c r="P23" s="345"/>
      <c r="Q23" s="339" t="s">
        <v>1315</v>
      </c>
      <c r="R23" s="335"/>
      <c r="S23" s="335"/>
      <c r="T23" s="335"/>
      <c r="U23" s="335"/>
      <c r="V23" s="335"/>
      <c r="W23" s="335"/>
      <c r="X23" s="335"/>
    </row>
    <row r="24" spans="1:51" s="114" customFormat="1">
      <c r="A24" s="37"/>
      <c r="B24" s="347"/>
      <c r="C24" s="347"/>
      <c r="D24" s="347"/>
      <c r="E24" s="347"/>
      <c r="F24" s="347"/>
      <c r="G24" s="347"/>
      <c r="H24" s="347"/>
      <c r="I24" s="347"/>
      <c r="J24" s="347"/>
      <c r="K24" s="347"/>
      <c r="L24" s="347"/>
      <c r="M24" s="347"/>
      <c r="N24" s="348"/>
      <c r="O24" s="229"/>
      <c r="P24" s="345"/>
      <c r="Q24" s="335"/>
      <c r="R24" s="335"/>
      <c r="S24" s="335"/>
      <c r="T24" s="335"/>
      <c r="U24" s="335"/>
      <c r="V24" s="335"/>
      <c r="W24" s="335"/>
      <c r="X24" s="335"/>
    </row>
    <row r="25" spans="1:51" ht="18.75">
      <c r="A25" s="201" t="s">
        <v>1158</v>
      </c>
      <c r="B25" s="341">
        <v>5</v>
      </c>
      <c r="C25" s="246">
        <v>5</v>
      </c>
      <c r="D25" s="341">
        <v>5</v>
      </c>
      <c r="E25" s="341">
        <v>5</v>
      </c>
      <c r="F25" s="341">
        <v>5</v>
      </c>
      <c r="G25" s="341">
        <v>5</v>
      </c>
      <c r="H25" s="341">
        <v>3</v>
      </c>
      <c r="I25" s="341">
        <v>1</v>
      </c>
      <c r="J25" s="341">
        <v>3</v>
      </c>
      <c r="K25" s="341">
        <v>5</v>
      </c>
      <c r="L25" s="341">
        <v>5</v>
      </c>
      <c r="M25" s="341">
        <v>1</v>
      </c>
      <c r="N25" s="342"/>
      <c r="O25" s="342"/>
      <c r="P25" s="345"/>
      <c r="Q25" s="339" t="s">
        <v>1294</v>
      </c>
      <c r="R25" s="335"/>
      <c r="S25" s="335"/>
      <c r="T25" s="335"/>
      <c r="U25" s="335"/>
      <c r="V25" s="335"/>
      <c r="W25" s="335"/>
      <c r="X25" s="335"/>
    </row>
    <row r="26" spans="1:51">
      <c r="A26" s="208" t="s">
        <v>1296</v>
      </c>
      <c r="B26" s="209">
        <f t="shared" ref="B26:M26" si="8">100*B25/5*B2</f>
        <v>12</v>
      </c>
      <c r="C26" s="209">
        <f t="shared" si="8"/>
        <v>12</v>
      </c>
      <c r="D26" s="209">
        <f t="shared" si="8"/>
        <v>10</v>
      </c>
      <c r="E26" s="209">
        <f t="shared" si="8"/>
        <v>9</v>
      </c>
      <c r="F26" s="209">
        <f t="shared" si="8"/>
        <v>5</v>
      </c>
      <c r="G26" s="209">
        <f t="shared" si="8"/>
        <v>4</v>
      </c>
      <c r="H26" s="209">
        <f t="shared" si="8"/>
        <v>2.4</v>
      </c>
      <c r="I26" s="209">
        <f t="shared" si="8"/>
        <v>1.7999999999999998</v>
      </c>
      <c r="J26" s="209">
        <f t="shared" si="8"/>
        <v>6</v>
      </c>
      <c r="K26" s="209">
        <f t="shared" si="8"/>
        <v>10</v>
      </c>
      <c r="L26" s="209">
        <f t="shared" si="8"/>
        <v>5</v>
      </c>
      <c r="M26" s="209">
        <f t="shared" si="8"/>
        <v>2</v>
      </c>
      <c r="N26" s="344">
        <f t="shared" si="2"/>
        <v>79.199999999999989</v>
      </c>
      <c r="O26" s="344">
        <f>RANK(N26,$N$5:$N$137)+COUNTIF($N$5:N26,N26)-1</f>
        <v>5</v>
      </c>
      <c r="P26" s="345"/>
      <c r="Q26" s="335"/>
      <c r="R26" s="335"/>
      <c r="S26" s="335"/>
      <c r="T26" s="335"/>
      <c r="U26" s="335"/>
      <c r="V26" s="335"/>
      <c r="W26" s="335"/>
      <c r="X26" s="335"/>
    </row>
    <row r="27" spans="1:51" s="114" customFormat="1">
      <c r="A27" s="37"/>
      <c r="B27" s="347"/>
      <c r="C27" s="347"/>
      <c r="D27" s="347"/>
      <c r="E27" s="347"/>
      <c r="F27" s="347"/>
      <c r="G27" s="347"/>
      <c r="H27" s="347"/>
      <c r="I27" s="347"/>
      <c r="J27" s="347"/>
      <c r="K27" s="347"/>
      <c r="L27" s="347"/>
      <c r="M27" s="347"/>
      <c r="N27" s="348"/>
      <c r="O27" s="229"/>
      <c r="P27" s="345"/>
      <c r="Q27" s="335"/>
      <c r="R27" s="335"/>
      <c r="S27" s="335"/>
      <c r="T27" s="335"/>
      <c r="U27" s="335"/>
      <c r="V27" s="335"/>
      <c r="W27" s="335"/>
      <c r="X27" s="335"/>
    </row>
    <row r="28" spans="1:51">
      <c r="A28" s="201" t="s">
        <v>41</v>
      </c>
      <c r="B28" s="341">
        <v>3</v>
      </c>
      <c r="C28" s="341">
        <v>5</v>
      </c>
      <c r="D28" s="341">
        <v>1</v>
      </c>
      <c r="E28" s="341">
        <v>1</v>
      </c>
      <c r="F28" s="341">
        <v>5</v>
      </c>
      <c r="G28" s="341">
        <v>1</v>
      </c>
      <c r="H28" s="341">
        <v>5</v>
      </c>
      <c r="I28" s="341">
        <v>5</v>
      </c>
      <c r="J28" s="341">
        <v>5</v>
      </c>
      <c r="K28" s="341">
        <v>5</v>
      </c>
      <c r="L28" s="341">
        <v>5</v>
      </c>
      <c r="M28" s="341">
        <v>3</v>
      </c>
      <c r="N28" s="342"/>
      <c r="O28" s="342"/>
      <c r="P28" s="345"/>
      <c r="Q28" s="335"/>
      <c r="R28" s="335"/>
      <c r="S28" s="335"/>
      <c r="T28" s="335"/>
      <c r="U28" s="335"/>
      <c r="V28" s="335"/>
      <c r="W28" s="335"/>
      <c r="X28" s="335"/>
    </row>
    <row r="29" spans="1:51">
      <c r="A29" s="208" t="s">
        <v>1296</v>
      </c>
      <c r="B29" s="209">
        <f t="shared" ref="B29:M29" si="9">100*B28/5*B2</f>
        <v>7.1999999999999993</v>
      </c>
      <c r="C29" s="209">
        <f t="shared" si="9"/>
        <v>12</v>
      </c>
      <c r="D29" s="209">
        <f t="shared" si="9"/>
        <v>2</v>
      </c>
      <c r="E29" s="209">
        <f t="shared" si="9"/>
        <v>1.7999999999999998</v>
      </c>
      <c r="F29" s="209">
        <f t="shared" si="9"/>
        <v>5</v>
      </c>
      <c r="G29" s="209">
        <f t="shared" si="9"/>
        <v>0.8</v>
      </c>
      <c r="H29" s="209">
        <f t="shared" si="9"/>
        <v>4</v>
      </c>
      <c r="I29" s="209">
        <f t="shared" si="9"/>
        <v>9</v>
      </c>
      <c r="J29" s="209">
        <f t="shared" si="9"/>
        <v>10</v>
      </c>
      <c r="K29" s="209">
        <f t="shared" si="9"/>
        <v>10</v>
      </c>
      <c r="L29" s="209">
        <f t="shared" si="9"/>
        <v>5</v>
      </c>
      <c r="M29" s="209">
        <f t="shared" si="9"/>
        <v>6</v>
      </c>
      <c r="N29" s="344">
        <f t="shared" si="2"/>
        <v>72.8</v>
      </c>
      <c r="O29" s="344">
        <f>RANK(N29,$N$5:$N$137)+COUNTIF($N$5:N29,N29)-1</f>
        <v>11</v>
      </c>
      <c r="P29" s="345"/>
      <c r="Q29" s="335"/>
      <c r="R29" s="335"/>
      <c r="S29" s="335"/>
      <c r="T29" s="335"/>
      <c r="U29" s="335"/>
      <c r="V29" s="335"/>
      <c r="W29" s="335"/>
      <c r="X29" s="335"/>
    </row>
    <row r="30" spans="1:51" s="114" customFormat="1">
      <c r="A30" s="37"/>
      <c r="B30" s="347"/>
      <c r="C30" s="347"/>
      <c r="D30" s="347"/>
      <c r="E30" s="347"/>
      <c r="F30" s="347"/>
      <c r="G30" s="347"/>
      <c r="H30" s="347"/>
      <c r="I30" s="347"/>
      <c r="J30" s="347"/>
      <c r="K30" s="347"/>
      <c r="L30" s="347"/>
      <c r="M30" s="347"/>
      <c r="N30" s="348"/>
      <c r="O30" s="229"/>
      <c r="P30" s="345"/>
      <c r="Q30" s="335"/>
      <c r="R30" s="335"/>
      <c r="S30" s="335"/>
      <c r="T30" s="335"/>
      <c r="U30" s="335"/>
      <c r="V30" s="335"/>
      <c r="W30" s="335"/>
      <c r="X30" s="335"/>
    </row>
    <row r="31" spans="1:51">
      <c r="A31" s="361" t="s">
        <v>518</v>
      </c>
      <c r="B31" s="341">
        <v>3</v>
      </c>
      <c r="C31" s="341">
        <v>5</v>
      </c>
      <c r="D31" s="341">
        <v>1</v>
      </c>
      <c r="E31" s="341">
        <v>1</v>
      </c>
      <c r="F31" s="341">
        <v>5</v>
      </c>
      <c r="G31" s="341">
        <v>1</v>
      </c>
      <c r="H31" s="341">
        <v>3</v>
      </c>
      <c r="I31" s="341">
        <v>5</v>
      </c>
      <c r="J31" s="341">
        <v>3</v>
      </c>
      <c r="K31" s="341">
        <v>5</v>
      </c>
      <c r="L31" s="341">
        <v>5</v>
      </c>
      <c r="M31" s="341">
        <v>1</v>
      </c>
      <c r="N31" s="342"/>
      <c r="O31" s="342"/>
      <c r="P31" s="345"/>
      <c r="Q31" s="335"/>
      <c r="R31" s="335"/>
      <c r="S31" s="335"/>
      <c r="T31" s="335"/>
      <c r="U31" s="335"/>
      <c r="V31" s="335"/>
      <c r="W31" s="335"/>
      <c r="X31" s="335"/>
    </row>
    <row r="32" spans="1:51" s="346" customFormat="1" ht="15.75" thickBot="1">
      <c r="A32" s="208" t="s">
        <v>1296</v>
      </c>
      <c r="B32" s="209">
        <f>100*B31/5*B2</f>
        <v>7.1999999999999993</v>
      </c>
      <c r="C32" s="209">
        <f t="shared" ref="C32:M32" si="10">100*C31/5*C2</f>
        <v>12</v>
      </c>
      <c r="D32" s="209">
        <f t="shared" si="10"/>
        <v>2</v>
      </c>
      <c r="E32" s="209">
        <f t="shared" si="10"/>
        <v>1.7999999999999998</v>
      </c>
      <c r="F32" s="209">
        <f t="shared" si="10"/>
        <v>5</v>
      </c>
      <c r="G32" s="209">
        <f t="shared" si="10"/>
        <v>0.8</v>
      </c>
      <c r="H32" s="209">
        <f t="shared" si="10"/>
        <v>2.4</v>
      </c>
      <c r="I32" s="209">
        <f t="shared" si="10"/>
        <v>9</v>
      </c>
      <c r="J32" s="209">
        <f t="shared" si="10"/>
        <v>6</v>
      </c>
      <c r="K32" s="209">
        <f t="shared" si="10"/>
        <v>10</v>
      </c>
      <c r="L32" s="209">
        <f t="shared" si="10"/>
        <v>5</v>
      </c>
      <c r="M32" s="209">
        <f t="shared" si="10"/>
        <v>2</v>
      </c>
      <c r="N32" s="344">
        <f t="shared" si="2"/>
        <v>63.2</v>
      </c>
      <c r="O32" s="344">
        <f>RANK(N32,$N$5:$N$137)+COUNTIF($N$5:N32,N32)-1</f>
        <v>35</v>
      </c>
      <c r="P32" s="345"/>
      <c r="Q32" s="335"/>
      <c r="R32" s="335"/>
      <c r="S32" s="335"/>
      <c r="T32" s="335"/>
      <c r="U32" s="335"/>
      <c r="V32" s="335"/>
      <c r="W32" s="335"/>
      <c r="X32" s="335"/>
      <c r="Y32"/>
      <c r="Z32"/>
      <c r="AA32"/>
      <c r="AB32"/>
      <c r="AC32"/>
      <c r="AD32"/>
      <c r="AE32"/>
      <c r="AF32"/>
      <c r="AG32"/>
      <c r="AH32"/>
      <c r="AI32"/>
      <c r="AJ32"/>
      <c r="AK32"/>
      <c r="AL32"/>
      <c r="AM32"/>
      <c r="AN32"/>
      <c r="AO32"/>
      <c r="AP32"/>
      <c r="AQ32"/>
      <c r="AR32"/>
      <c r="AS32"/>
      <c r="AT32"/>
      <c r="AU32"/>
      <c r="AV32"/>
      <c r="AW32"/>
      <c r="AX32"/>
      <c r="AY32"/>
    </row>
    <row r="33" spans="1:51" s="114" customFormat="1">
      <c r="A33" s="37"/>
      <c r="B33" s="347"/>
      <c r="C33" s="347"/>
      <c r="D33" s="347"/>
      <c r="E33" s="347"/>
      <c r="F33" s="347"/>
      <c r="G33" s="347"/>
      <c r="H33" s="347"/>
      <c r="I33" s="347"/>
      <c r="J33" s="347"/>
      <c r="K33" s="347"/>
      <c r="L33" s="347"/>
      <c r="M33" s="347"/>
      <c r="N33" s="348"/>
      <c r="O33" s="229"/>
      <c r="P33" s="345"/>
      <c r="Q33" s="335"/>
      <c r="R33" s="335"/>
      <c r="S33" s="335"/>
      <c r="T33" s="335"/>
      <c r="U33" s="335"/>
      <c r="V33" s="335"/>
      <c r="W33" s="335"/>
      <c r="X33" s="335"/>
    </row>
    <row r="34" spans="1:51" ht="15.75" thickBot="1">
      <c r="A34" s="360" t="s">
        <v>468</v>
      </c>
      <c r="B34" s="341">
        <v>3</v>
      </c>
      <c r="C34" s="341">
        <v>5</v>
      </c>
      <c r="D34" s="341">
        <v>1</v>
      </c>
      <c r="E34" s="246">
        <v>5</v>
      </c>
      <c r="F34" s="341">
        <v>5</v>
      </c>
      <c r="G34" s="341">
        <v>1</v>
      </c>
      <c r="H34" s="341">
        <v>5</v>
      </c>
      <c r="I34" s="341">
        <v>3</v>
      </c>
      <c r="J34" s="341">
        <v>5</v>
      </c>
      <c r="K34" s="341">
        <v>5</v>
      </c>
      <c r="L34" s="341">
        <v>3</v>
      </c>
      <c r="M34" s="341">
        <v>3</v>
      </c>
      <c r="N34" s="342"/>
      <c r="O34" s="349"/>
      <c r="P34" s="345"/>
      <c r="Q34" s="335"/>
      <c r="R34" s="335"/>
      <c r="S34" s="335"/>
      <c r="T34" s="335"/>
      <c r="U34" s="335"/>
      <c r="V34" s="335"/>
      <c r="W34" s="335"/>
      <c r="X34" s="335"/>
    </row>
    <row r="35" spans="1:51" s="346" customFormat="1" ht="15.75" thickBot="1">
      <c r="A35" s="208" t="s">
        <v>1296</v>
      </c>
      <c r="B35" s="209">
        <f>100*B34/5*B2</f>
        <v>7.1999999999999993</v>
      </c>
      <c r="C35" s="209">
        <f t="shared" ref="C35:M35" si="11">100*C34/5*C2</f>
        <v>12</v>
      </c>
      <c r="D35" s="209">
        <f t="shared" si="11"/>
        <v>2</v>
      </c>
      <c r="E35" s="209">
        <f t="shared" si="11"/>
        <v>9</v>
      </c>
      <c r="F35" s="209">
        <f t="shared" si="11"/>
        <v>5</v>
      </c>
      <c r="G35" s="209">
        <f t="shared" si="11"/>
        <v>0.8</v>
      </c>
      <c r="H35" s="209">
        <f t="shared" si="11"/>
        <v>4</v>
      </c>
      <c r="I35" s="209">
        <f t="shared" si="11"/>
        <v>5.3999999999999995</v>
      </c>
      <c r="J35" s="209">
        <f t="shared" si="11"/>
        <v>10</v>
      </c>
      <c r="K35" s="209">
        <f t="shared" si="11"/>
        <v>10</v>
      </c>
      <c r="L35" s="209">
        <f t="shared" si="11"/>
        <v>3</v>
      </c>
      <c r="M35" s="209">
        <f t="shared" si="11"/>
        <v>6</v>
      </c>
      <c r="N35" s="350">
        <f t="shared" si="2"/>
        <v>74.400000000000006</v>
      </c>
      <c r="O35" s="351">
        <f>RANK(N35,$N$5:$N$137)+COUNTIF($N$5:N35,N35)-1</f>
        <v>10</v>
      </c>
      <c r="P35" s="345" t="s">
        <v>1491</v>
      </c>
      <c r="Q35" s="335" t="s">
        <v>1212</v>
      </c>
      <c r="R35" s="335"/>
      <c r="S35" s="335"/>
      <c r="T35" s="335"/>
      <c r="U35" s="335"/>
      <c r="V35" s="335"/>
      <c r="W35" s="335"/>
      <c r="X35" s="335"/>
      <c r="Y35"/>
      <c r="Z35"/>
      <c r="AA35"/>
      <c r="AB35"/>
      <c r="AC35"/>
      <c r="AD35"/>
      <c r="AE35"/>
      <c r="AF35"/>
      <c r="AG35"/>
      <c r="AH35"/>
      <c r="AI35"/>
      <c r="AJ35"/>
      <c r="AK35"/>
      <c r="AL35"/>
      <c r="AM35"/>
      <c r="AN35"/>
      <c r="AO35"/>
      <c r="AP35"/>
      <c r="AQ35"/>
      <c r="AR35"/>
      <c r="AS35"/>
      <c r="AT35"/>
      <c r="AU35"/>
      <c r="AV35"/>
      <c r="AW35"/>
      <c r="AX35"/>
      <c r="AY35"/>
    </row>
    <row r="36" spans="1:51" s="114" customFormat="1">
      <c r="A36" s="37"/>
      <c r="B36" s="347"/>
      <c r="C36" s="347"/>
      <c r="D36" s="347"/>
      <c r="E36" s="347"/>
      <c r="F36" s="347"/>
      <c r="G36" s="347"/>
      <c r="H36" s="347"/>
      <c r="I36" s="347"/>
      <c r="J36" s="347"/>
      <c r="K36" s="347"/>
      <c r="L36" s="347"/>
      <c r="M36" s="347"/>
      <c r="N36" s="348"/>
      <c r="O36" s="352"/>
      <c r="P36" s="345"/>
      <c r="Q36" s="335"/>
      <c r="R36" s="335"/>
      <c r="S36" s="335"/>
      <c r="T36" s="335"/>
      <c r="U36" s="335"/>
      <c r="V36" s="335"/>
      <c r="W36" s="335"/>
      <c r="X36" s="335"/>
    </row>
    <row r="37" spans="1:51">
      <c r="A37" s="207" t="s">
        <v>57</v>
      </c>
      <c r="B37" s="341">
        <v>3</v>
      </c>
      <c r="C37" s="341">
        <v>5</v>
      </c>
      <c r="D37" s="341">
        <v>1</v>
      </c>
      <c r="E37" s="341">
        <v>5</v>
      </c>
      <c r="F37" s="341">
        <v>5</v>
      </c>
      <c r="G37" s="341">
        <v>1</v>
      </c>
      <c r="H37" s="341">
        <v>3</v>
      </c>
      <c r="I37" s="341">
        <v>1</v>
      </c>
      <c r="J37" s="341">
        <v>3</v>
      </c>
      <c r="K37" s="341">
        <v>5</v>
      </c>
      <c r="L37" s="341">
        <v>1</v>
      </c>
      <c r="M37" s="341">
        <v>3</v>
      </c>
      <c r="N37" s="342"/>
      <c r="O37" s="342"/>
      <c r="P37" s="345"/>
      <c r="Q37" s="335"/>
      <c r="R37" s="335"/>
      <c r="S37" s="335"/>
      <c r="T37" s="335"/>
      <c r="U37" s="335"/>
      <c r="V37" s="335"/>
      <c r="W37" s="335"/>
      <c r="X37" s="335"/>
    </row>
    <row r="38" spans="1:51" s="346" customFormat="1" ht="15.75" thickBot="1">
      <c r="A38" s="208" t="s">
        <v>1296</v>
      </c>
      <c r="B38" s="209">
        <f>100*B37/5*B2</f>
        <v>7.1999999999999993</v>
      </c>
      <c r="C38" s="209">
        <f t="shared" ref="C38:M38" si="12">100*C37/5*C2</f>
        <v>12</v>
      </c>
      <c r="D38" s="209">
        <f t="shared" si="12"/>
        <v>2</v>
      </c>
      <c r="E38" s="209">
        <f t="shared" si="12"/>
        <v>9</v>
      </c>
      <c r="F38" s="209">
        <f t="shared" si="12"/>
        <v>5</v>
      </c>
      <c r="G38" s="209">
        <f t="shared" si="12"/>
        <v>0.8</v>
      </c>
      <c r="H38" s="209">
        <f t="shared" si="12"/>
        <v>2.4</v>
      </c>
      <c r="I38" s="209">
        <f t="shared" si="12"/>
        <v>1.7999999999999998</v>
      </c>
      <c r="J38" s="209">
        <f t="shared" si="12"/>
        <v>6</v>
      </c>
      <c r="K38" s="209">
        <f t="shared" si="12"/>
        <v>10</v>
      </c>
      <c r="L38" s="209">
        <f t="shared" si="12"/>
        <v>1</v>
      </c>
      <c r="M38" s="209">
        <f t="shared" si="12"/>
        <v>6</v>
      </c>
      <c r="N38" s="344">
        <f t="shared" si="2"/>
        <v>63.199999999999996</v>
      </c>
      <c r="O38" s="344">
        <f>RANK(N38,$N$5:$N$137)+COUNTIF($N$5:N38,N38)-1</f>
        <v>37</v>
      </c>
      <c r="P38" s="345"/>
      <c r="Q38" s="335"/>
      <c r="R38" s="335"/>
      <c r="S38" s="335"/>
      <c r="T38" s="335"/>
      <c r="U38" s="335"/>
      <c r="V38" s="335"/>
      <c r="W38" s="335"/>
      <c r="X38" s="335"/>
      <c r="Y38"/>
      <c r="Z38"/>
      <c r="AA38"/>
      <c r="AB38"/>
      <c r="AC38"/>
      <c r="AD38"/>
      <c r="AE38"/>
      <c r="AF38"/>
      <c r="AG38"/>
      <c r="AH38"/>
      <c r="AI38"/>
      <c r="AJ38"/>
      <c r="AK38"/>
      <c r="AL38"/>
      <c r="AM38"/>
      <c r="AN38"/>
      <c r="AO38"/>
      <c r="AP38"/>
      <c r="AQ38"/>
      <c r="AR38"/>
      <c r="AS38"/>
      <c r="AT38"/>
      <c r="AU38"/>
      <c r="AV38"/>
      <c r="AW38"/>
      <c r="AX38"/>
      <c r="AY38"/>
    </row>
    <row r="39" spans="1:51" s="114" customFormat="1">
      <c r="A39" s="37"/>
      <c r="B39" s="347"/>
      <c r="C39" s="347"/>
      <c r="D39" s="347"/>
      <c r="E39" s="347"/>
      <c r="F39" s="347"/>
      <c r="G39" s="347"/>
      <c r="H39" s="347"/>
      <c r="I39" s="347"/>
      <c r="J39" s="347"/>
      <c r="K39" s="347"/>
      <c r="L39" s="347"/>
      <c r="M39" s="347"/>
      <c r="N39" s="348"/>
      <c r="O39" s="229"/>
      <c r="P39" s="345"/>
      <c r="Q39" s="335"/>
      <c r="R39" s="335"/>
      <c r="S39" s="335"/>
      <c r="T39" s="335"/>
      <c r="U39" s="335"/>
      <c r="V39" s="335"/>
      <c r="W39" s="335"/>
      <c r="X39" s="335"/>
    </row>
    <row r="40" spans="1:51">
      <c r="A40" s="207" t="s">
        <v>1169</v>
      </c>
      <c r="B40" s="341">
        <v>3</v>
      </c>
      <c r="C40" s="341">
        <v>5</v>
      </c>
      <c r="D40" s="341">
        <v>1</v>
      </c>
      <c r="E40" s="341">
        <v>1</v>
      </c>
      <c r="F40" s="341">
        <v>5</v>
      </c>
      <c r="G40" s="341">
        <v>1</v>
      </c>
      <c r="H40" s="341">
        <v>5</v>
      </c>
      <c r="I40" s="341">
        <v>3</v>
      </c>
      <c r="J40" s="341">
        <v>5</v>
      </c>
      <c r="K40" s="341">
        <v>3</v>
      </c>
      <c r="L40" s="341">
        <v>5</v>
      </c>
      <c r="M40" s="341">
        <v>3</v>
      </c>
      <c r="N40" s="342"/>
      <c r="O40" s="342"/>
      <c r="P40" s="345"/>
      <c r="Q40" s="335"/>
      <c r="R40" s="335"/>
      <c r="S40" s="335"/>
      <c r="T40" s="335"/>
      <c r="U40" s="335"/>
      <c r="V40" s="335"/>
      <c r="W40" s="335"/>
      <c r="X40" s="335"/>
    </row>
    <row r="41" spans="1:51" s="346" customFormat="1" ht="15.75" thickBot="1">
      <c r="A41" s="208" t="s">
        <v>1296</v>
      </c>
      <c r="B41" s="209">
        <f>100*B40/5*B2</f>
        <v>7.1999999999999993</v>
      </c>
      <c r="C41" s="209">
        <f t="shared" ref="C41:M41" si="13">100*C40/5*C2</f>
        <v>12</v>
      </c>
      <c r="D41" s="209">
        <f t="shared" si="13"/>
        <v>2</v>
      </c>
      <c r="E41" s="209">
        <f t="shared" si="13"/>
        <v>1.7999999999999998</v>
      </c>
      <c r="F41" s="209">
        <f t="shared" si="13"/>
        <v>5</v>
      </c>
      <c r="G41" s="209">
        <f t="shared" si="13"/>
        <v>0.8</v>
      </c>
      <c r="H41" s="209">
        <f t="shared" si="13"/>
        <v>4</v>
      </c>
      <c r="I41" s="209">
        <f t="shared" si="13"/>
        <v>5.3999999999999995</v>
      </c>
      <c r="J41" s="209">
        <f t="shared" si="13"/>
        <v>10</v>
      </c>
      <c r="K41" s="209">
        <f t="shared" si="13"/>
        <v>6</v>
      </c>
      <c r="L41" s="209">
        <f t="shared" si="13"/>
        <v>5</v>
      </c>
      <c r="M41" s="209">
        <f t="shared" si="13"/>
        <v>6</v>
      </c>
      <c r="N41" s="344">
        <f t="shared" si="2"/>
        <v>65.199999999999989</v>
      </c>
      <c r="O41" s="344">
        <f>RANK(N41,$N$5:$N$137)+COUNTIF($N$5:N41,N41)-1</f>
        <v>30</v>
      </c>
      <c r="P41" s="345"/>
      <c r="Q41" s="335"/>
      <c r="R41" s="335"/>
      <c r="S41" s="335"/>
      <c r="T41" s="335"/>
      <c r="U41" s="335"/>
      <c r="V41" s="335"/>
      <c r="W41" s="335"/>
      <c r="X41" s="335"/>
      <c r="Y41"/>
      <c r="Z41"/>
      <c r="AA41"/>
      <c r="AB41"/>
      <c r="AC41"/>
      <c r="AD41"/>
      <c r="AE41"/>
      <c r="AF41"/>
      <c r="AG41"/>
      <c r="AH41"/>
      <c r="AI41"/>
      <c r="AJ41"/>
      <c r="AK41"/>
      <c r="AL41"/>
      <c r="AM41"/>
      <c r="AN41"/>
      <c r="AO41"/>
      <c r="AP41"/>
      <c r="AQ41"/>
      <c r="AR41"/>
      <c r="AS41"/>
      <c r="AT41"/>
      <c r="AU41"/>
      <c r="AV41"/>
      <c r="AW41"/>
      <c r="AX41"/>
      <c r="AY41"/>
    </row>
    <row r="42" spans="1:51" s="114" customFormat="1">
      <c r="A42" s="37"/>
      <c r="B42" s="347"/>
      <c r="C42" s="347"/>
      <c r="D42" s="347"/>
      <c r="E42" s="347"/>
      <c r="F42" s="347"/>
      <c r="G42" s="347"/>
      <c r="H42" s="347"/>
      <c r="I42" s="347"/>
      <c r="J42" s="347"/>
      <c r="K42" s="347"/>
      <c r="L42" s="347"/>
      <c r="M42" s="347"/>
      <c r="N42" s="348"/>
      <c r="O42" s="229"/>
      <c r="P42" s="345"/>
      <c r="Q42" s="335"/>
      <c r="R42" s="335"/>
      <c r="S42" s="335"/>
      <c r="T42" s="335"/>
      <c r="U42" s="335"/>
      <c r="V42" s="335"/>
      <c r="W42" s="335"/>
      <c r="X42" s="335"/>
    </row>
    <row r="43" spans="1:51">
      <c r="A43" s="207" t="s">
        <v>65</v>
      </c>
      <c r="B43" s="341">
        <v>3</v>
      </c>
      <c r="C43" s="341">
        <v>5</v>
      </c>
      <c r="D43" s="341">
        <v>1</v>
      </c>
      <c r="E43" s="341">
        <v>5</v>
      </c>
      <c r="F43" s="341">
        <v>1</v>
      </c>
      <c r="G43" s="341">
        <v>1</v>
      </c>
      <c r="H43" s="341">
        <v>5</v>
      </c>
      <c r="I43" s="341">
        <v>3</v>
      </c>
      <c r="J43" s="341">
        <v>5</v>
      </c>
      <c r="K43" s="341">
        <v>3</v>
      </c>
      <c r="L43" s="341">
        <v>3</v>
      </c>
      <c r="M43" s="341">
        <v>1</v>
      </c>
      <c r="N43" s="342"/>
      <c r="O43" s="342"/>
      <c r="P43" s="345"/>
      <c r="Q43" s="335"/>
      <c r="R43" s="335"/>
      <c r="S43" s="335"/>
      <c r="T43" s="335"/>
      <c r="U43" s="335"/>
      <c r="V43" s="335"/>
      <c r="W43" s="335"/>
      <c r="X43" s="335"/>
    </row>
    <row r="44" spans="1:51">
      <c r="A44" s="208" t="s">
        <v>1296</v>
      </c>
      <c r="B44" s="209">
        <f t="shared" ref="B44:M44" si="14">100*B43/5*B2</f>
        <v>7.1999999999999993</v>
      </c>
      <c r="C44" s="209">
        <f t="shared" si="14"/>
        <v>12</v>
      </c>
      <c r="D44" s="209">
        <f t="shared" si="14"/>
        <v>2</v>
      </c>
      <c r="E44" s="209">
        <f t="shared" si="14"/>
        <v>9</v>
      </c>
      <c r="F44" s="209">
        <f t="shared" si="14"/>
        <v>1</v>
      </c>
      <c r="G44" s="209">
        <f t="shared" si="14"/>
        <v>0.8</v>
      </c>
      <c r="H44" s="209">
        <f t="shared" si="14"/>
        <v>4</v>
      </c>
      <c r="I44" s="209">
        <f t="shared" si="14"/>
        <v>5.3999999999999995</v>
      </c>
      <c r="J44" s="209">
        <f t="shared" si="14"/>
        <v>10</v>
      </c>
      <c r="K44" s="209">
        <f t="shared" si="14"/>
        <v>6</v>
      </c>
      <c r="L44" s="209">
        <f t="shared" si="14"/>
        <v>3</v>
      </c>
      <c r="M44" s="209">
        <f t="shared" si="14"/>
        <v>2</v>
      </c>
      <c r="N44" s="344">
        <f t="shared" si="2"/>
        <v>62.4</v>
      </c>
      <c r="O44" s="344">
        <f>RANK(N44,$N$5:$N$137)+COUNTIF($N$5:N44,N44)-1</f>
        <v>37</v>
      </c>
      <c r="P44" s="345"/>
      <c r="Q44" s="335"/>
      <c r="R44" s="335"/>
      <c r="S44" s="335"/>
      <c r="T44" s="335"/>
      <c r="U44" s="335"/>
      <c r="V44" s="335"/>
      <c r="W44" s="335"/>
      <c r="X44" s="335"/>
    </row>
    <row r="45" spans="1:51" s="114" customFormat="1">
      <c r="A45" s="37"/>
      <c r="B45" s="26"/>
      <c r="C45" s="26"/>
      <c r="D45" s="26"/>
      <c r="E45" s="26"/>
      <c r="F45" s="26"/>
      <c r="G45" s="26"/>
      <c r="H45" s="26"/>
      <c r="I45" s="26"/>
      <c r="J45" s="26"/>
      <c r="K45" s="26"/>
      <c r="L45" s="26"/>
      <c r="M45" s="26"/>
      <c r="N45" s="348"/>
      <c r="O45" s="229"/>
      <c r="P45" s="345"/>
      <c r="Q45" s="335"/>
      <c r="R45" s="335"/>
      <c r="S45" s="335"/>
      <c r="T45" s="335"/>
      <c r="U45" s="335"/>
      <c r="V45" s="335"/>
      <c r="W45" s="335"/>
      <c r="X45" s="335"/>
    </row>
    <row r="46" spans="1:51">
      <c r="A46" s="237" t="s">
        <v>1259</v>
      </c>
      <c r="B46" s="341">
        <v>3</v>
      </c>
      <c r="C46" s="341">
        <v>5</v>
      </c>
      <c r="D46" s="341">
        <v>1</v>
      </c>
      <c r="E46" s="341">
        <v>5</v>
      </c>
      <c r="F46" s="341">
        <v>5</v>
      </c>
      <c r="G46" s="341">
        <v>1</v>
      </c>
      <c r="H46" s="341">
        <v>5</v>
      </c>
      <c r="I46" s="341">
        <v>3</v>
      </c>
      <c r="J46" s="341">
        <v>5</v>
      </c>
      <c r="K46" s="341">
        <v>5</v>
      </c>
      <c r="L46" s="341">
        <v>5</v>
      </c>
      <c r="M46" s="341">
        <v>3</v>
      </c>
      <c r="N46" s="342"/>
      <c r="O46" s="342"/>
      <c r="P46" s="345"/>
      <c r="Q46" s="335"/>
      <c r="R46" s="335"/>
      <c r="S46" s="335"/>
      <c r="T46" s="335"/>
      <c r="U46" s="335"/>
      <c r="V46" s="335"/>
      <c r="W46" s="335"/>
      <c r="X46" s="335"/>
    </row>
    <row r="47" spans="1:51">
      <c r="A47" s="208" t="s">
        <v>1296</v>
      </c>
      <c r="B47" s="209">
        <f>100*B46/5*B2</f>
        <v>7.1999999999999993</v>
      </c>
      <c r="C47" s="209">
        <f t="shared" ref="C47:M47" si="15">100*C46/5*C2</f>
        <v>12</v>
      </c>
      <c r="D47" s="209">
        <f t="shared" si="15"/>
        <v>2</v>
      </c>
      <c r="E47" s="209">
        <f t="shared" si="15"/>
        <v>9</v>
      </c>
      <c r="F47" s="209">
        <f t="shared" si="15"/>
        <v>5</v>
      </c>
      <c r="G47" s="209">
        <f t="shared" si="15"/>
        <v>0.8</v>
      </c>
      <c r="H47" s="209">
        <f t="shared" si="15"/>
        <v>4</v>
      </c>
      <c r="I47" s="209">
        <f t="shared" si="15"/>
        <v>5.3999999999999995</v>
      </c>
      <c r="J47" s="209">
        <f t="shared" si="15"/>
        <v>10</v>
      </c>
      <c r="K47" s="209">
        <f t="shared" si="15"/>
        <v>10</v>
      </c>
      <c r="L47" s="209">
        <f t="shared" si="15"/>
        <v>5</v>
      </c>
      <c r="M47" s="209">
        <f t="shared" si="15"/>
        <v>6</v>
      </c>
      <c r="N47" s="344">
        <f t="shared" si="2"/>
        <v>76.400000000000006</v>
      </c>
      <c r="O47" s="344">
        <f>RANK(N47,$N$5:$N$137)+COUNTIF($N$5:N47,N47)-1</f>
        <v>6</v>
      </c>
      <c r="P47" s="345"/>
      <c r="Q47" s="335"/>
      <c r="R47" s="335"/>
      <c r="S47" s="335"/>
      <c r="T47" s="335"/>
      <c r="U47" s="335"/>
      <c r="V47" s="335"/>
      <c r="W47" s="335"/>
      <c r="X47" s="335"/>
    </row>
    <row r="48" spans="1:51" s="114" customFormat="1">
      <c r="A48" s="73"/>
      <c r="B48" s="26"/>
      <c r="C48" s="26"/>
      <c r="D48" s="26"/>
      <c r="E48" s="26"/>
      <c r="F48" s="26"/>
      <c r="G48" s="26"/>
      <c r="H48" s="26"/>
      <c r="I48" s="26"/>
      <c r="J48" s="26"/>
      <c r="K48" s="26"/>
      <c r="L48" s="26"/>
      <c r="M48" s="26"/>
      <c r="N48" s="348"/>
      <c r="O48" s="229"/>
      <c r="P48" s="345"/>
      <c r="Q48" s="335"/>
      <c r="R48" s="335"/>
      <c r="S48" s="335"/>
      <c r="T48" s="335"/>
      <c r="U48" s="335"/>
      <c r="V48" s="335"/>
      <c r="W48" s="335"/>
      <c r="X48" s="335"/>
    </row>
    <row r="49" spans="1:24">
      <c r="A49" s="207" t="s">
        <v>222</v>
      </c>
      <c r="B49" s="341">
        <v>3</v>
      </c>
      <c r="C49" s="341">
        <v>1</v>
      </c>
      <c r="D49" s="341">
        <v>5</v>
      </c>
      <c r="E49" s="341">
        <v>5</v>
      </c>
      <c r="F49" s="341">
        <v>5</v>
      </c>
      <c r="G49" s="341">
        <v>5</v>
      </c>
      <c r="H49" s="341">
        <v>1</v>
      </c>
      <c r="I49" s="341">
        <v>1</v>
      </c>
      <c r="J49" s="341">
        <v>3</v>
      </c>
      <c r="K49" s="341">
        <v>5</v>
      </c>
      <c r="L49" s="341">
        <v>5</v>
      </c>
      <c r="M49" s="341">
        <v>3</v>
      </c>
      <c r="N49" s="342"/>
      <c r="O49" s="342"/>
      <c r="P49" s="345"/>
      <c r="Q49" s="335"/>
      <c r="R49" s="335"/>
      <c r="S49" s="335"/>
      <c r="T49" s="335"/>
      <c r="U49" s="335"/>
      <c r="V49" s="335"/>
      <c r="W49" s="335"/>
      <c r="X49" s="335"/>
    </row>
    <row r="50" spans="1:24">
      <c r="A50" s="208" t="s">
        <v>1296</v>
      </c>
      <c r="B50" s="209">
        <f>100*B49/5*B2</f>
        <v>7.1999999999999993</v>
      </c>
      <c r="C50" s="209">
        <f t="shared" ref="C50:M50" si="16">100*C49/5*C2</f>
        <v>2.4</v>
      </c>
      <c r="D50" s="209">
        <f t="shared" si="16"/>
        <v>10</v>
      </c>
      <c r="E50" s="209">
        <f t="shared" si="16"/>
        <v>9</v>
      </c>
      <c r="F50" s="209">
        <f t="shared" si="16"/>
        <v>5</v>
      </c>
      <c r="G50" s="209">
        <f t="shared" si="16"/>
        <v>4</v>
      </c>
      <c r="H50" s="209">
        <f t="shared" si="16"/>
        <v>0.8</v>
      </c>
      <c r="I50" s="209">
        <f t="shared" si="16"/>
        <v>1.7999999999999998</v>
      </c>
      <c r="J50" s="209">
        <f t="shared" si="16"/>
        <v>6</v>
      </c>
      <c r="K50" s="209">
        <f t="shared" si="16"/>
        <v>10</v>
      </c>
      <c r="L50" s="209">
        <f t="shared" si="16"/>
        <v>5</v>
      </c>
      <c r="M50" s="209">
        <f t="shared" si="16"/>
        <v>6</v>
      </c>
      <c r="N50" s="344">
        <f t="shared" si="2"/>
        <v>67.199999999999989</v>
      </c>
      <c r="O50" s="344">
        <f>RANK(N50,$N$5:$N$137)+COUNTIF($N$5:N50,N50)-1</f>
        <v>24</v>
      </c>
      <c r="P50" s="345"/>
      <c r="Q50" s="335"/>
      <c r="R50" s="335"/>
      <c r="S50" s="335"/>
      <c r="T50" s="335"/>
      <c r="U50" s="335"/>
      <c r="V50" s="335"/>
      <c r="W50" s="335"/>
      <c r="X50" s="335"/>
    </row>
    <row r="51" spans="1:24" s="114" customFormat="1">
      <c r="A51" s="37"/>
      <c r="B51" s="26"/>
      <c r="C51" s="26"/>
      <c r="D51" s="26"/>
      <c r="E51" s="26"/>
      <c r="F51" s="26"/>
      <c r="G51" s="26"/>
      <c r="H51" s="26"/>
      <c r="I51" s="26"/>
      <c r="J51" s="26"/>
      <c r="K51" s="26"/>
      <c r="L51" s="26"/>
      <c r="M51" s="26"/>
      <c r="N51" s="348"/>
      <c r="O51" s="229"/>
      <c r="P51" s="345"/>
      <c r="Q51" s="335"/>
      <c r="R51" s="335"/>
      <c r="S51" s="335"/>
      <c r="T51" s="335"/>
      <c r="U51" s="335"/>
      <c r="V51" s="335"/>
      <c r="W51" s="335"/>
      <c r="X51" s="335"/>
    </row>
    <row r="52" spans="1:24">
      <c r="A52" s="207" t="s">
        <v>1269</v>
      </c>
      <c r="B52" s="341">
        <v>3</v>
      </c>
      <c r="C52" s="341">
        <v>5</v>
      </c>
      <c r="D52" s="341">
        <v>1</v>
      </c>
      <c r="E52" s="341">
        <v>5</v>
      </c>
      <c r="F52" s="341">
        <v>5</v>
      </c>
      <c r="G52" s="341">
        <v>1</v>
      </c>
      <c r="H52" s="341">
        <v>5</v>
      </c>
      <c r="I52" s="341">
        <v>3</v>
      </c>
      <c r="J52" s="341">
        <v>5</v>
      </c>
      <c r="K52" s="341">
        <v>5</v>
      </c>
      <c r="L52" s="341">
        <v>3</v>
      </c>
      <c r="M52" s="341">
        <v>1</v>
      </c>
      <c r="N52" s="342"/>
      <c r="O52" s="342"/>
      <c r="P52" s="345"/>
      <c r="Q52" s="335"/>
      <c r="R52" s="335"/>
      <c r="S52" s="335"/>
      <c r="T52" s="335"/>
      <c r="U52" s="335"/>
      <c r="V52" s="335"/>
      <c r="W52" s="335"/>
      <c r="X52" s="335"/>
    </row>
    <row r="53" spans="1:24">
      <c r="A53" s="208" t="s">
        <v>1296</v>
      </c>
      <c r="B53" s="209">
        <f>100*B52/5*B2</f>
        <v>7.1999999999999993</v>
      </c>
      <c r="C53" s="209">
        <f t="shared" ref="C53:M53" si="17">100*C52/5*C2</f>
        <v>12</v>
      </c>
      <c r="D53" s="209">
        <f t="shared" si="17"/>
        <v>2</v>
      </c>
      <c r="E53" s="209">
        <f t="shared" si="17"/>
        <v>9</v>
      </c>
      <c r="F53" s="209">
        <f t="shared" si="17"/>
        <v>5</v>
      </c>
      <c r="G53" s="209">
        <f t="shared" si="17"/>
        <v>0.8</v>
      </c>
      <c r="H53" s="209">
        <f t="shared" si="17"/>
        <v>4</v>
      </c>
      <c r="I53" s="209">
        <f t="shared" si="17"/>
        <v>5.3999999999999995</v>
      </c>
      <c r="J53" s="209">
        <f t="shared" si="17"/>
        <v>10</v>
      </c>
      <c r="K53" s="209">
        <f t="shared" si="17"/>
        <v>10</v>
      </c>
      <c r="L53" s="209">
        <f t="shared" si="17"/>
        <v>3</v>
      </c>
      <c r="M53" s="209">
        <f t="shared" si="17"/>
        <v>2</v>
      </c>
      <c r="N53" s="344">
        <f t="shared" si="2"/>
        <v>70.400000000000006</v>
      </c>
      <c r="O53" s="344">
        <f>RANK(N53,$N$5:$N$137)+COUNTIF($N$5:N53,N53)-1</f>
        <v>17</v>
      </c>
      <c r="P53" s="345"/>
      <c r="Q53" s="335"/>
      <c r="R53" s="335"/>
      <c r="S53" s="335"/>
      <c r="T53" s="335"/>
      <c r="U53" s="335"/>
      <c r="V53" s="335"/>
      <c r="W53" s="335"/>
      <c r="X53" s="335"/>
    </row>
    <row r="54" spans="1:24" s="114" customFormat="1">
      <c r="A54" s="37"/>
      <c r="B54" s="26"/>
      <c r="C54" s="26"/>
      <c r="D54" s="26"/>
      <c r="E54" s="26"/>
      <c r="F54" s="26"/>
      <c r="G54" s="26"/>
      <c r="H54" s="26"/>
      <c r="I54" s="26"/>
      <c r="J54" s="26"/>
      <c r="K54" s="26"/>
      <c r="L54" s="26"/>
      <c r="M54" s="26"/>
      <c r="N54" s="348"/>
      <c r="O54" s="229"/>
      <c r="P54" s="345"/>
      <c r="Q54" s="335"/>
      <c r="R54" s="335"/>
      <c r="S54" s="335"/>
      <c r="T54" s="335"/>
      <c r="U54" s="335"/>
      <c r="V54" s="335"/>
      <c r="W54" s="335"/>
      <c r="X54" s="335"/>
    </row>
    <row r="55" spans="1:24">
      <c r="A55" s="207" t="s">
        <v>1083</v>
      </c>
      <c r="B55" s="341">
        <v>3</v>
      </c>
      <c r="C55" s="341">
        <v>5</v>
      </c>
      <c r="D55" s="341">
        <v>1</v>
      </c>
      <c r="E55" s="341">
        <v>1</v>
      </c>
      <c r="F55" s="341">
        <v>5</v>
      </c>
      <c r="G55" s="341">
        <v>1</v>
      </c>
      <c r="H55" s="341">
        <v>3</v>
      </c>
      <c r="I55" s="341">
        <v>3</v>
      </c>
      <c r="J55" s="341">
        <v>3</v>
      </c>
      <c r="K55" s="341">
        <v>5</v>
      </c>
      <c r="L55" s="341">
        <v>3</v>
      </c>
      <c r="M55" s="341">
        <v>1</v>
      </c>
      <c r="N55" s="342"/>
      <c r="O55" s="342"/>
      <c r="P55" s="345"/>
      <c r="Q55" s="335"/>
      <c r="R55" s="335"/>
      <c r="S55" s="335"/>
      <c r="T55" s="335"/>
      <c r="U55" s="335"/>
      <c r="V55" s="335"/>
      <c r="W55" s="335"/>
      <c r="X55" s="335"/>
    </row>
    <row r="56" spans="1:24">
      <c r="A56" s="208" t="s">
        <v>1296</v>
      </c>
      <c r="B56" s="209">
        <f>100*B55/5*B2</f>
        <v>7.1999999999999993</v>
      </c>
      <c r="C56" s="209">
        <f t="shared" ref="C56:M56" si="18">100*C55/5*C2</f>
        <v>12</v>
      </c>
      <c r="D56" s="209">
        <f t="shared" si="18"/>
        <v>2</v>
      </c>
      <c r="E56" s="209">
        <f t="shared" si="18"/>
        <v>1.7999999999999998</v>
      </c>
      <c r="F56" s="209">
        <f t="shared" si="18"/>
        <v>5</v>
      </c>
      <c r="G56" s="209">
        <f t="shared" si="18"/>
        <v>0.8</v>
      </c>
      <c r="H56" s="209">
        <f t="shared" si="18"/>
        <v>2.4</v>
      </c>
      <c r="I56" s="209">
        <f t="shared" si="18"/>
        <v>5.3999999999999995</v>
      </c>
      <c r="J56" s="209">
        <f t="shared" si="18"/>
        <v>6</v>
      </c>
      <c r="K56" s="209">
        <f t="shared" si="18"/>
        <v>10</v>
      </c>
      <c r="L56" s="209">
        <f t="shared" si="18"/>
        <v>3</v>
      </c>
      <c r="M56" s="209">
        <f t="shared" si="18"/>
        <v>2</v>
      </c>
      <c r="N56" s="344">
        <f t="shared" si="2"/>
        <v>57.6</v>
      </c>
      <c r="O56" s="344">
        <f>RANK(N56,$N$5:$N$137)+COUNTIF($N$5:N56,N56)-1</f>
        <v>41</v>
      </c>
      <c r="P56" s="345"/>
      <c r="Q56" s="335"/>
      <c r="R56" s="335"/>
      <c r="S56" s="335"/>
      <c r="T56" s="335"/>
      <c r="U56" s="335"/>
      <c r="V56" s="335"/>
      <c r="W56" s="335"/>
      <c r="X56" s="335"/>
    </row>
    <row r="57" spans="1:24" s="114" customFormat="1">
      <c r="A57" s="37"/>
      <c r="B57" s="26"/>
      <c r="C57" s="26"/>
      <c r="D57" s="26"/>
      <c r="E57" s="26"/>
      <c r="F57" s="26"/>
      <c r="G57" s="26"/>
      <c r="H57" s="26"/>
      <c r="I57" s="26"/>
      <c r="J57" s="26"/>
      <c r="K57" s="26"/>
      <c r="L57" s="26"/>
      <c r="M57" s="26"/>
      <c r="N57" s="348"/>
      <c r="O57" s="229"/>
      <c r="P57" s="345"/>
      <c r="Q57" s="335"/>
      <c r="R57" s="335"/>
      <c r="S57" s="335"/>
      <c r="T57" s="335"/>
      <c r="U57" s="335"/>
      <c r="V57" s="335"/>
      <c r="W57" s="335"/>
      <c r="X57" s="335"/>
    </row>
    <row r="58" spans="1:24">
      <c r="A58" s="207" t="s">
        <v>1200</v>
      </c>
      <c r="B58" s="341">
        <v>3</v>
      </c>
      <c r="C58" s="341">
        <v>5</v>
      </c>
      <c r="D58" s="341">
        <v>1</v>
      </c>
      <c r="E58" s="341">
        <v>1</v>
      </c>
      <c r="F58" s="341">
        <v>5</v>
      </c>
      <c r="G58" s="341">
        <v>1</v>
      </c>
      <c r="H58" s="341">
        <v>3</v>
      </c>
      <c r="I58" s="341">
        <v>5</v>
      </c>
      <c r="J58" s="341">
        <v>3</v>
      </c>
      <c r="K58" s="341">
        <v>5</v>
      </c>
      <c r="L58" s="341">
        <v>5</v>
      </c>
      <c r="M58" s="341">
        <v>3</v>
      </c>
      <c r="N58" s="342"/>
      <c r="O58" s="342"/>
      <c r="P58" s="345"/>
      <c r="Q58" s="335"/>
      <c r="R58" s="335"/>
      <c r="S58" s="335"/>
      <c r="T58" s="335"/>
      <c r="U58" s="335"/>
      <c r="V58" s="335"/>
      <c r="W58" s="335"/>
      <c r="X58" s="335"/>
    </row>
    <row r="59" spans="1:24">
      <c r="A59" s="208" t="s">
        <v>1296</v>
      </c>
      <c r="B59" s="209">
        <f>100*B58/5*B2</f>
        <v>7.1999999999999993</v>
      </c>
      <c r="C59" s="209">
        <f t="shared" ref="C59:M59" si="19">100*C58/5*C2</f>
        <v>12</v>
      </c>
      <c r="D59" s="209">
        <f t="shared" si="19"/>
        <v>2</v>
      </c>
      <c r="E59" s="209">
        <f t="shared" si="19"/>
        <v>1.7999999999999998</v>
      </c>
      <c r="F59" s="209">
        <f t="shared" si="19"/>
        <v>5</v>
      </c>
      <c r="G59" s="209">
        <f t="shared" si="19"/>
        <v>0.8</v>
      </c>
      <c r="H59" s="209">
        <f t="shared" si="19"/>
        <v>2.4</v>
      </c>
      <c r="I59" s="209">
        <f t="shared" si="19"/>
        <v>9</v>
      </c>
      <c r="J59" s="209">
        <f t="shared" si="19"/>
        <v>6</v>
      </c>
      <c r="K59" s="209">
        <f t="shared" si="19"/>
        <v>10</v>
      </c>
      <c r="L59" s="209">
        <f t="shared" si="19"/>
        <v>5</v>
      </c>
      <c r="M59" s="209">
        <f t="shared" si="19"/>
        <v>6</v>
      </c>
      <c r="N59" s="344">
        <f t="shared" si="2"/>
        <v>67.2</v>
      </c>
      <c r="O59" s="344">
        <f>RANK(N59,$N$5:$N$137)+COUNTIF($N$5:N59,N59)-1</f>
        <v>24</v>
      </c>
      <c r="P59" s="345"/>
      <c r="Q59" s="335"/>
      <c r="R59" s="335"/>
      <c r="S59" s="335"/>
      <c r="T59" s="335"/>
      <c r="U59" s="335"/>
      <c r="V59" s="335"/>
      <c r="W59" s="335"/>
      <c r="X59" s="335"/>
    </row>
    <row r="60" spans="1:24" s="114" customFormat="1">
      <c r="A60" s="37"/>
      <c r="B60" s="26"/>
      <c r="C60" s="26"/>
      <c r="D60" s="26"/>
      <c r="E60" s="26"/>
      <c r="F60" s="26"/>
      <c r="G60" s="26"/>
      <c r="H60" s="26"/>
      <c r="I60" s="26"/>
      <c r="J60" s="26"/>
      <c r="K60" s="26"/>
      <c r="L60" s="26"/>
      <c r="M60" s="26"/>
      <c r="N60" s="348"/>
      <c r="O60" s="229"/>
      <c r="P60" s="345"/>
      <c r="Q60" s="335"/>
      <c r="R60" s="335"/>
      <c r="S60" s="335"/>
      <c r="T60" s="335"/>
      <c r="U60" s="335"/>
      <c r="V60" s="335"/>
      <c r="W60" s="335"/>
      <c r="X60" s="335"/>
    </row>
    <row r="61" spans="1:24">
      <c r="A61" s="201" t="s">
        <v>1272</v>
      </c>
      <c r="B61" s="341">
        <v>5</v>
      </c>
      <c r="C61" s="246">
        <v>5</v>
      </c>
      <c r="D61" s="341">
        <v>5</v>
      </c>
      <c r="E61" s="341">
        <v>1</v>
      </c>
      <c r="F61" s="341">
        <v>5</v>
      </c>
      <c r="G61" s="341">
        <v>5</v>
      </c>
      <c r="H61" s="341">
        <v>1</v>
      </c>
      <c r="I61" s="341">
        <v>1</v>
      </c>
      <c r="J61" s="341">
        <v>3</v>
      </c>
      <c r="K61" s="341">
        <v>5</v>
      </c>
      <c r="L61" s="341">
        <v>3</v>
      </c>
      <c r="M61" s="341">
        <v>3</v>
      </c>
      <c r="N61" s="342"/>
      <c r="O61" s="342"/>
      <c r="P61" s="345"/>
      <c r="Q61" s="335"/>
      <c r="R61" s="335"/>
      <c r="S61" s="335"/>
      <c r="T61" s="335"/>
      <c r="U61" s="335"/>
      <c r="V61" s="335"/>
      <c r="W61" s="335"/>
      <c r="X61" s="335"/>
    </row>
    <row r="62" spans="1:24">
      <c r="A62" s="208" t="s">
        <v>1296</v>
      </c>
      <c r="B62" s="209">
        <f>100*B61/5*B2</f>
        <v>12</v>
      </c>
      <c r="C62" s="209">
        <f t="shared" ref="C62:M62" si="20">100*C61/5*C2</f>
        <v>12</v>
      </c>
      <c r="D62" s="209">
        <f t="shared" si="20"/>
        <v>10</v>
      </c>
      <c r="E62" s="209">
        <f t="shared" si="20"/>
        <v>1.7999999999999998</v>
      </c>
      <c r="F62" s="209">
        <f t="shared" si="20"/>
        <v>5</v>
      </c>
      <c r="G62" s="209">
        <f t="shared" si="20"/>
        <v>4</v>
      </c>
      <c r="H62" s="209">
        <f t="shared" si="20"/>
        <v>0.8</v>
      </c>
      <c r="I62" s="209">
        <f t="shared" si="20"/>
        <v>1.7999999999999998</v>
      </c>
      <c r="J62" s="209">
        <f t="shared" si="20"/>
        <v>6</v>
      </c>
      <c r="K62" s="209">
        <f t="shared" si="20"/>
        <v>10</v>
      </c>
      <c r="L62" s="209">
        <f t="shared" si="20"/>
        <v>3</v>
      </c>
      <c r="M62" s="209">
        <f t="shared" si="20"/>
        <v>6</v>
      </c>
      <c r="N62" s="344">
        <f t="shared" si="2"/>
        <v>72.399999999999991</v>
      </c>
      <c r="O62" s="276">
        <f>RANK(N62,$N$5:$N$137)+COUNTIF($N$5:N62,N62)-1</f>
        <v>13</v>
      </c>
      <c r="P62" s="345"/>
      <c r="Q62" s="335"/>
      <c r="R62" s="335"/>
      <c r="S62" s="335"/>
      <c r="T62" s="335"/>
      <c r="U62" s="335"/>
      <c r="V62" s="335"/>
      <c r="W62" s="335"/>
      <c r="X62" s="335"/>
    </row>
    <row r="63" spans="1:24" s="114" customFormat="1">
      <c r="A63" s="37"/>
      <c r="B63" s="26"/>
      <c r="C63" s="26"/>
      <c r="D63" s="26"/>
      <c r="E63" s="26"/>
      <c r="F63" s="26"/>
      <c r="G63" s="26"/>
      <c r="H63" s="26"/>
      <c r="I63" s="26"/>
      <c r="J63" s="26"/>
      <c r="K63" s="26"/>
      <c r="L63" s="26"/>
      <c r="M63" s="26"/>
      <c r="N63" s="348"/>
      <c r="O63" s="229"/>
      <c r="P63" s="345"/>
      <c r="Q63" s="335"/>
      <c r="R63" s="335"/>
      <c r="S63" s="335"/>
      <c r="T63" s="335"/>
      <c r="U63" s="335"/>
      <c r="V63" s="335"/>
      <c r="W63" s="335"/>
      <c r="X63" s="335"/>
    </row>
    <row r="64" spans="1:24">
      <c r="A64" s="207" t="s">
        <v>1224</v>
      </c>
      <c r="B64" s="341">
        <v>3</v>
      </c>
      <c r="C64" s="246">
        <v>1</v>
      </c>
      <c r="D64" s="341">
        <v>1</v>
      </c>
      <c r="E64" s="341">
        <v>1</v>
      </c>
      <c r="F64" s="341">
        <v>5</v>
      </c>
      <c r="G64" s="341">
        <v>1</v>
      </c>
      <c r="H64" s="341">
        <v>3</v>
      </c>
      <c r="I64" s="341">
        <v>3</v>
      </c>
      <c r="J64" s="341">
        <v>1</v>
      </c>
      <c r="K64" s="341">
        <v>5</v>
      </c>
      <c r="L64" s="341">
        <v>5</v>
      </c>
      <c r="M64" s="341">
        <v>3</v>
      </c>
      <c r="N64" s="342"/>
      <c r="O64" s="342"/>
      <c r="P64" s="345"/>
      <c r="Q64" s="335"/>
      <c r="R64" s="335"/>
      <c r="S64" s="335"/>
      <c r="T64" s="335"/>
      <c r="U64" s="335"/>
      <c r="V64" s="335"/>
      <c r="W64" s="335"/>
      <c r="X64" s="335"/>
    </row>
    <row r="65" spans="1:24">
      <c r="A65" s="208" t="s">
        <v>1296</v>
      </c>
      <c r="B65" s="209">
        <f>100*B64/5*B2</f>
        <v>7.1999999999999993</v>
      </c>
      <c r="C65" s="209">
        <f t="shared" ref="C65:M65" si="21">100*C64/5*C2</f>
        <v>2.4</v>
      </c>
      <c r="D65" s="209">
        <f t="shared" si="21"/>
        <v>2</v>
      </c>
      <c r="E65" s="209">
        <f t="shared" si="21"/>
        <v>1.7999999999999998</v>
      </c>
      <c r="F65" s="209">
        <f t="shared" si="21"/>
        <v>5</v>
      </c>
      <c r="G65" s="209">
        <f t="shared" si="21"/>
        <v>0.8</v>
      </c>
      <c r="H65" s="209">
        <f t="shared" si="21"/>
        <v>2.4</v>
      </c>
      <c r="I65" s="209">
        <f t="shared" si="21"/>
        <v>5.3999999999999995</v>
      </c>
      <c r="J65" s="209">
        <f t="shared" si="21"/>
        <v>2</v>
      </c>
      <c r="K65" s="209">
        <f t="shared" si="21"/>
        <v>10</v>
      </c>
      <c r="L65" s="209">
        <f t="shared" si="21"/>
        <v>5</v>
      </c>
      <c r="M65" s="209">
        <f t="shared" si="21"/>
        <v>6</v>
      </c>
      <c r="N65" s="344">
        <f t="shared" si="2"/>
        <v>50</v>
      </c>
      <c r="O65" s="344">
        <f>RANK(N65,$N$5:$N$137)+COUNTIF($N$5:N65,N65)-1</f>
        <v>45</v>
      </c>
      <c r="P65" s="345"/>
      <c r="Q65" s="335"/>
      <c r="R65" s="335"/>
      <c r="S65" s="335"/>
      <c r="T65" s="335"/>
      <c r="U65" s="335"/>
      <c r="V65" s="335"/>
      <c r="W65" s="335"/>
      <c r="X65" s="335"/>
    </row>
    <row r="66" spans="1:24" s="114" customFormat="1">
      <c r="A66" s="37"/>
      <c r="B66" s="26"/>
      <c r="C66" s="26"/>
      <c r="D66" s="26"/>
      <c r="E66" s="26"/>
      <c r="F66" s="26"/>
      <c r="G66" s="26"/>
      <c r="H66" s="26"/>
      <c r="I66" s="26"/>
      <c r="J66" s="26"/>
      <c r="K66" s="26"/>
      <c r="L66" s="26"/>
      <c r="M66" s="26"/>
      <c r="N66" s="348"/>
      <c r="O66" s="229"/>
      <c r="P66" s="345"/>
      <c r="Q66" s="335"/>
      <c r="R66" s="335"/>
      <c r="S66" s="335"/>
      <c r="T66" s="335"/>
      <c r="U66" s="335"/>
      <c r="V66" s="335"/>
      <c r="W66" s="335"/>
      <c r="X66" s="335"/>
    </row>
    <row r="67" spans="1:24">
      <c r="A67" s="201" t="s">
        <v>550</v>
      </c>
      <c r="B67" s="341">
        <v>3</v>
      </c>
      <c r="C67" s="341">
        <v>5</v>
      </c>
      <c r="D67" s="341">
        <v>1</v>
      </c>
      <c r="E67" s="341">
        <v>5</v>
      </c>
      <c r="F67" s="341">
        <v>5</v>
      </c>
      <c r="G67" s="341">
        <v>1</v>
      </c>
      <c r="H67" s="341">
        <v>5</v>
      </c>
      <c r="I67" s="341">
        <v>5</v>
      </c>
      <c r="J67" s="341">
        <v>5</v>
      </c>
      <c r="K67" s="341">
        <v>5</v>
      </c>
      <c r="L67" s="341">
        <v>5</v>
      </c>
      <c r="M67" s="341">
        <v>1</v>
      </c>
      <c r="N67" s="342"/>
      <c r="O67" s="342"/>
      <c r="P67" s="345"/>
      <c r="Q67" s="335"/>
      <c r="R67" s="335"/>
      <c r="S67" s="335"/>
      <c r="T67" s="335"/>
      <c r="U67" s="335"/>
      <c r="V67" s="335"/>
      <c r="W67" s="335"/>
      <c r="X67" s="335"/>
    </row>
    <row r="68" spans="1:24">
      <c r="A68" s="208" t="s">
        <v>1296</v>
      </c>
      <c r="B68" s="209">
        <f t="shared" ref="B68:M68" si="22">100*B67/5*B2</f>
        <v>7.1999999999999993</v>
      </c>
      <c r="C68" s="209">
        <f t="shared" si="22"/>
        <v>12</v>
      </c>
      <c r="D68" s="209">
        <f t="shared" si="22"/>
        <v>2</v>
      </c>
      <c r="E68" s="209">
        <f t="shared" si="22"/>
        <v>9</v>
      </c>
      <c r="F68" s="209">
        <f t="shared" si="22"/>
        <v>5</v>
      </c>
      <c r="G68" s="209">
        <f t="shared" si="22"/>
        <v>0.8</v>
      </c>
      <c r="H68" s="209">
        <f t="shared" si="22"/>
        <v>4</v>
      </c>
      <c r="I68" s="209">
        <f t="shared" si="22"/>
        <v>9</v>
      </c>
      <c r="J68" s="209">
        <f t="shared" si="22"/>
        <v>10</v>
      </c>
      <c r="K68" s="209">
        <f t="shared" si="22"/>
        <v>10</v>
      </c>
      <c r="L68" s="209">
        <f t="shared" si="22"/>
        <v>5</v>
      </c>
      <c r="M68" s="209">
        <f t="shared" si="22"/>
        <v>2</v>
      </c>
      <c r="N68" s="344">
        <f>SUM(B68:M68)</f>
        <v>76</v>
      </c>
      <c r="O68" s="344">
        <f>RANK(N68,$N$5:$N$137)+COUNTIF($N$5:N68,N68)-1</f>
        <v>8</v>
      </c>
      <c r="P68" s="345"/>
      <c r="Q68" s="335"/>
      <c r="R68" s="335"/>
      <c r="S68" s="335"/>
      <c r="T68" s="335"/>
      <c r="U68" s="335"/>
      <c r="V68" s="335"/>
      <c r="W68" s="335"/>
      <c r="X68" s="335"/>
    </row>
    <row r="69" spans="1:24" s="114" customFormat="1">
      <c r="A69" s="37"/>
      <c r="B69" s="26"/>
      <c r="C69" s="26"/>
      <c r="D69" s="26"/>
      <c r="E69" s="26"/>
      <c r="F69" s="26"/>
      <c r="G69" s="26"/>
      <c r="H69" s="26"/>
      <c r="I69" s="26"/>
      <c r="J69" s="26"/>
      <c r="K69" s="26"/>
      <c r="L69" s="26"/>
      <c r="M69" s="26"/>
      <c r="N69" s="348"/>
      <c r="O69" s="229"/>
      <c r="P69" s="345"/>
      <c r="Q69" s="335"/>
      <c r="R69" s="335"/>
      <c r="S69" s="335"/>
      <c r="T69" s="335"/>
      <c r="U69" s="335"/>
      <c r="V69" s="335"/>
      <c r="W69" s="335"/>
      <c r="X69" s="335"/>
    </row>
    <row r="70" spans="1:24">
      <c r="A70" s="201" t="s">
        <v>1126</v>
      </c>
      <c r="B70" s="341">
        <v>5</v>
      </c>
      <c r="C70" s="341">
        <v>5</v>
      </c>
      <c r="D70" s="341">
        <v>5</v>
      </c>
      <c r="E70" s="341">
        <v>5</v>
      </c>
      <c r="F70" s="341">
        <v>5</v>
      </c>
      <c r="G70" s="341">
        <v>5</v>
      </c>
      <c r="H70" s="341">
        <v>5</v>
      </c>
      <c r="I70" s="341">
        <v>3</v>
      </c>
      <c r="J70" s="341">
        <v>5</v>
      </c>
      <c r="K70" s="341">
        <v>5</v>
      </c>
      <c r="L70" s="341">
        <v>3</v>
      </c>
      <c r="M70" s="341">
        <v>1</v>
      </c>
      <c r="N70" s="342"/>
      <c r="O70" s="342"/>
      <c r="P70" s="345"/>
      <c r="Q70" s="335"/>
      <c r="R70" s="335"/>
      <c r="S70" s="335"/>
      <c r="T70" s="335"/>
      <c r="U70" s="335"/>
      <c r="V70" s="335"/>
      <c r="W70" s="335"/>
      <c r="X70" s="335"/>
    </row>
    <row r="71" spans="1:24">
      <c r="A71" s="208" t="s">
        <v>1296</v>
      </c>
      <c r="B71" s="209">
        <f>100*B70/5*B2</f>
        <v>12</v>
      </c>
      <c r="C71" s="209">
        <f t="shared" ref="C71:M71" si="23">100*C70/5*C2</f>
        <v>12</v>
      </c>
      <c r="D71" s="209">
        <f t="shared" si="23"/>
        <v>10</v>
      </c>
      <c r="E71" s="209">
        <f t="shared" si="23"/>
        <v>9</v>
      </c>
      <c r="F71" s="209">
        <f t="shared" si="23"/>
        <v>5</v>
      </c>
      <c r="G71" s="209">
        <f t="shared" si="23"/>
        <v>4</v>
      </c>
      <c r="H71" s="209">
        <f t="shared" si="23"/>
        <v>4</v>
      </c>
      <c r="I71" s="209">
        <f t="shared" si="23"/>
        <v>5.3999999999999995</v>
      </c>
      <c r="J71" s="209">
        <f t="shared" si="23"/>
        <v>10</v>
      </c>
      <c r="K71" s="209">
        <f t="shared" si="23"/>
        <v>10</v>
      </c>
      <c r="L71" s="209">
        <f t="shared" si="23"/>
        <v>3</v>
      </c>
      <c r="M71" s="209">
        <f t="shared" si="23"/>
        <v>2</v>
      </c>
      <c r="N71" s="344">
        <f>SUM(B71:M71)</f>
        <v>86.4</v>
      </c>
      <c r="O71" s="344">
        <f>RANK(N71,$N$5:$N$137)+COUNTIF($N$5:N71,N71)-1</f>
        <v>1</v>
      </c>
      <c r="P71" s="345"/>
      <c r="Q71" s="335"/>
      <c r="R71" s="335"/>
      <c r="S71" s="335"/>
      <c r="T71" s="335"/>
      <c r="U71" s="335"/>
      <c r="V71" s="335"/>
      <c r="W71" s="335"/>
      <c r="X71" s="335"/>
    </row>
    <row r="72" spans="1:24" s="114" customFormat="1">
      <c r="A72" s="37"/>
      <c r="B72" s="26"/>
      <c r="C72" s="26"/>
      <c r="D72" s="26"/>
      <c r="E72" s="26"/>
      <c r="F72" s="26"/>
      <c r="G72" s="26"/>
      <c r="H72" s="26"/>
      <c r="I72" s="26"/>
      <c r="J72" s="26"/>
      <c r="K72" s="26"/>
      <c r="L72" s="26"/>
      <c r="M72" s="26"/>
      <c r="N72" s="348"/>
      <c r="O72" s="229"/>
      <c r="P72" s="345"/>
      <c r="Q72" s="335"/>
      <c r="R72" s="335"/>
      <c r="S72" s="335"/>
      <c r="T72" s="335"/>
      <c r="U72" s="335"/>
      <c r="V72" s="335"/>
      <c r="W72" s="335"/>
      <c r="X72" s="335"/>
    </row>
    <row r="73" spans="1:24">
      <c r="A73" s="207" t="s">
        <v>1270</v>
      </c>
      <c r="B73" s="341">
        <v>3</v>
      </c>
      <c r="C73" s="341">
        <v>1</v>
      </c>
      <c r="D73" s="341">
        <v>5</v>
      </c>
      <c r="E73" s="341">
        <v>5</v>
      </c>
      <c r="F73" s="341">
        <v>1</v>
      </c>
      <c r="G73" s="341">
        <v>5</v>
      </c>
      <c r="H73" s="341">
        <v>3</v>
      </c>
      <c r="I73" s="341">
        <v>1</v>
      </c>
      <c r="J73" s="341">
        <v>3</v>
      </c>
      <c r="K73" s="341">
        <v>5</v>
      </c>
      <c r="L73" s="341">
        <v>5</v>
      </c>
      <c r="M73" s="341">
        <v>3</v>
      </c>
      <c r="N73" s="342"/>
      <c r="O73" s="342"/>
      <c r="P73" s="345"/>
      <c r="Q73" s="335"/>
      <c r="R73" s="335"/>
      <c r="S73" s="335"/>
      <c r="T73" s="335"/>
      <c r="U73" s="335"/>
      <c r="V73" s="335"/>
      <c r="W73" s="335"/>
      <c r="X73" s="335"/>
    </row>
    <row r="74" spans="1:24">
      <c r="A74" s="208" t="s">
        <v>1296</v>
      </c>
      <c r="B74" s="209">
        <f t="shared" ref="B74:M74" si="24">100*B73/5*B2</f>
        <v>7.1999999999999993</v>
      </c>
      <c r="C74" s="209">
        <f t="shared" si="24"/>
        <v>2.4</v>
      </c>
      <c r="D74" s="209">
        <f t="shared" si="24"/>
        <v>10</v>
      </c>
      <c r="E74" s="209">
        <f t="shared" si="24"/>
        <v>9</v>
      </c>
      <c r="F74" s="209">
        <f t="shared" si="24"/>
        <v>1</v>
      </c>
      <c r="G74" s="209">
        <f t="shared" si="24"/>
        <v>4</v>
      </c>
      <c r="H74" s="209">
        <f t="shared" si="24"/>
        <v>2.4</v>
      </c>
      <c r="I74" s="209">
        <f t="shared" si="24"/>
        <v>1.7999999999999998</v>
      </c>
      <c r="J74" s="209">
        <f t="shared" si="24"/>
        <v>6</v>
      </c>
      <c r="K74" s="209">
        <f t="shared" si="24"/>
        <v>10</v>
      </c>
      <c r="L74" s="209">
        <f t="shared" si="24"/>
        <v>5</v>
      </c>
      <c r="M74" s="209">
        <f t="shared" si="24"/>
        <v>6</v>
      </c>
      <c r="N74" s="344">
        <f t="shared" ref="N74:N134" si="25">SUM(B74:M74)</f>
        <v>64.8</v>
      </c>
      <c r="O74" s="344">
        <f>RANK(N74,$N$5:$N$137)+COUNTIF($N$5:N74,N74)-1</f>
        <v>32</v>
      </c>
      <c r="P74" s="345"/>
      <c r="Q74" s="335"/>
      <c r="R74" s="335"/>
      <c r="S74" s="335"/>
      <c r="T74" s="335"/>
      <c r="U74" s="335"/>
      <c r="V74" s="335"/>
      <c r="W74" s="335"/>
      <c r="X74" s="335"/>
    </row>
    <row r="75" spans="1:24" s="114" customFormat="1">
      <c r="A75" s="37"/>
      <c r="B75" s="26"/>
      <c r="C75" s="26"/>
      <c r="D75" s="26"/>
      <c r="E75" s="26"/>
      <c r="F75" s="26"/>
      <c r="G75" s="26"/>
      <c r="H75" s="26"/>
      <c r="I75" s="26"/>
      <c r="J75" s="26"/>
      <c r="K75" s="26"/>
      <c r="L75" s="26"/>
      <c r="M75" s="26"/>
      <c r="N75" s="348"/>
      <c r="O75" s="229"/>
      <c r="P75" s="345"/>
      <c r="Q75" s="335"/>
      <c r="R75" s="335"/>
      <c r="S75" s="335"/>
      <c r="T75" s="335"/>
      <c r="U75" s="335"/>
      <c r="V75" s="335"/>
      <c r="W75" s="335"/>
      <c r="X75" s="335"/>
    </row>
    <row r="76" spans="1:24" ht="15.75" thickBot="1">
      <c r="A76" s="201" t="s">
        <v>1129</v>
      </c>
      <c r="B76" s="341">
        <v>5</v>
      </c>
      <c r="C76" s="246">
        <v>3</v>
      </c>
      <c r="D76" s="341">
        <v>5</v>
      </c>
      <c r="E76" s="341">
        <v>5</v>
      </c>
      <c r="F76" s="341">
        <v>1</v>
      </c>
      <c r="G76" s="341">
        <v>5</v>
      </c>
      <c r="H76" s="341">
        <v>1</v>
      </c>
      <c r="I76" s="341">
        <v>1</v>
      </c>
      <c r="J76" s="341">
        <v>3</v>
      </c>
      <c r="K76" s="341">
        <v>5</v>
      </c>
      <c r="L76" s="341">
        <v>3</v>
      </c>
      <c r="M76" s="341">
        <v>5</v>
      </c>
      <c r="N76" s="342"/>
      <c r="O76" s="349"/>
      <c r="P76" s="345"/>
      <c r="Q76" s="335"/>
      <c r="R76" s="335"/>
      <c r="S76" s="335"/>
      <c r="T76" s="335"/>
      <c r="U76" s="335"/>
      <c r="V76" s="335"/>
      <c r="W76" s="335"/>
      <c r="X76" s="335"/>
    </row>
    <row r="77" spans="1:24" ht="16.5" thickTop="1" thickBot="1">
      <c r="A77" s="208" t="s">
        <v>1296</v>
      </c>
      <c r="B77" s="209">
        <f>100*B76/5*B2</f>
        <v>12</v>
      </c>
      <c r="C77" s="209">
        <f t="shared" ref="C77:M77" si="26">100*C76/5*C2</f>
        <v>7.1999999999999993</v>
      </c>
      <c r="D77" s="209">
        <f t="shared" si="26"/>
        <v>10</v>
      </c>
      <c r="E77" s="209">
        <f t="shared" si="26"/>
        <v>9</v>
      </c>
      <c r="F77" s="209">
        <f t="shared" si="26"/>
        <v>1</v>
      </c>
      <c r="G77" s="209">
        <f t="shared" si="26"/>
        <v>4</v>
      </c>
      <c r="H77" s="209">
        <f t="shared" si="26"/>
        <v>0.8</v>
      </c>
      <c r="I77" s="209">
        <f t="shared" si="26"/>
        <v>1.7999999999999998</v>
      </c>
      <c r="J77" s="209">
        <f t="shared" si="26"/>
        <v>6</v>
      </c>
      <c r="K77" s="209">
        <f t="shared" si="26"/>
        <v>10</v>
      </c>
      <c r="L77" s="209">
        <f t="shared" si="26"/>
        <v>3</v>
      </c>
      <c r="M77" s="209">
        <f t="shared" si="26"/>
        <v>10</v>
      </c>
      <c r="N77" s="353">
        <f>SUM(B77:M77)</f>
        <v>74.8</v>
      </c>
      <c r="O77" s="354">
        <f>RANK(N77,$N$5:$N$137)+COUNTIF($N$5:N77,N77)-1</f>
        <v>9</v>
      </c>
      <c r="P77" s="355"/>
      <c r="Q77" s="335" t="s">
        <v>511</v>
      </c>
      <c r="R77" s="335"/>
      <c r="S77" s="335"/>
      <c r="T77" s="335"/>
      <c r="U77" s="335"/>
      <c r="V77" s="335"/>
      <c r="W77" s="335"/>
      <c r="X77" s="335"/>
    </row>
    <row r="78" spans="1:24" s="114" customFormat="1" ht="15.75" thickTop="1">
      <c r="A78" s="37"/>
      <c r="B78" s="26"/>
      <c r="C78" s="26"/>
      <c r="D78" s="26"/>
      <c r="E78" s="26"/>
      <c r="F78" s="26"/>
      <c r="G78" s="26"/>
      <c r="H78" s="26"/>
      <c r="I78" s="26"/>
      <c r="J78" s="26"/>
      <c r="K78" s="26"/>
      <c r="L78" s="26"/>
      <c r="M78" s="26"/>
      <c r="N78" s="348"/>
      <c r="O78" s="352"/>
      <c r="P78" s="345"/>
      <c r="Q78" s="335"/>
      <c r="R78" s="335"/>
      <c r="S78" s="335"/>
      <c r="T78" s="335"/>
      <c r="U78" s="335"/>
      <c r="V78" s="335"/>
      <c r="W78" s="335"/>
      <c r="X78" s="335"/>
    </row>
    <row r="79" spans="1:24">
      <c r="A79" s="207" t="s">
        <v>1228</v>
      </c>
      <c r="B79" s="341">
        <v>3</v>
      </c>
      <c r="C79" s="341">
        <v>5</v>
      </c>
      <c r="D79" s="341">
        <v>1</v>
      </c>
      <c r="E79" s="341">
        <v>5</v>
      </c>
      <c r="F79" s="341">
        <v>1</v>
      </c>
      <c r="G79" s="341">
        <v>1</v>
      </c>
      <c r="H79" s="341">
        <v>5</v>
      </c>
      <c r="I79" s="341">
        <v>3</v>
      </c>
      <c r="J79" s="341">
        <v>5</v>
      </c>
      <c r="K79" s="341">
        <v>5</v>
      </c>
      <c r="L79" s="341">
        <v>3</v>
      </c>
      <c r="M79" s="341">
        <v>3</v>
      </c>
      <c r="N79" s="342"/>
      <c r="O79" s="342"/>
      <c r="P79" s="345"/>
      <c r="Q79" s="335"/>
      <c r="R79" s="335"/>
      <c r="S79" s="335"/>
      <c r="T79" s="335"/>
      <c r="U79" s="335"/>
      <c r="V79" s="335"/>
      <c r="W79" s="335"/>
      <c r="X79" s="335"/>
    </row>
    <row r="80" spans="1:24">
      <c r="A80" s="208" t="s">
        <v>1296</v>
      </c>
      <c r="B80" s="209">
        <f t="shared" ref="B80:M80" si="27">100*B79/5*B2</f>
        <v>7.1999999999999993</v>
      </c>
      <c r="C80" s="209">
        <f t="shared" si="27"/>
        <v>12</v>
      </c>
      <c r="D80" s="209">
        <f t="shared" si="27"/>
        <v>2</v>
      </c>
      <c r="E80" s="209">
        <f t="shared" si="27"/>
        <v>9</v>
      </c>
      <c r="F80" s="209">
        <f t="shared" si="27"/>
        <v>1</v>
      </c>
      <c r="G80" s="209">
        <f t="shared" si="27"/>
        <v>0.8</v>
      </c>
      <c r="H80" s="209">
        <f t="shared" si="27"/>
        <v>4</v>
      </c>
      <c r="I80" s="209">
        <f t="shared" si="27"/>
        <v>5.3999999999999995</v>
      </c>
      <c r="J80" s="209">
        <f t="shared" si="27"/>
        <v>10</v>
      </c>
      <c r="K80" s="209">
        <f t="shared" si="27"/>
        <v>10</v>
      </c>
      <c r="L80" s="209">
        <f t="shared" si="27"/>
        <v>3</v>
      </c>
      <c r="M80" s="209">
        <f t="shared" si="27"/>
        <v>6</v>
      </c>
      <c r="N80" s="344">
        <f t="shared" si="25"/>
        <v>70.400000000000006</v>
      </c>
      <c r="O80" s="344">
        <f>RANK(N80,$N$5:$N$137)+COUNTIF($N$5:N80,N80)-1</f>
        <v>18</v>
      </c>
      <c r="P80" s="345"/>
      <c r="Q80" s="335"/>
      <c r="R80" s="335"/>
      <c r="S80" s="335"/>
      <c r="T80" s="335"/>
      <c r="U80" s="335"/>
      <c r="V80" s="335"/>
      <c r="W80" s="335"/>
      <c r="X80" s="335"/>
    </row>
    <row r="81" spans="1:24" s="114" customFormat="1">
      <c r="A81" s="37"/>
      <c r="B81" s="26"/>
      <c r="C81" s="26"/>
      <c r="D81" s="26"/>
      <c r="E81" s="26"/>
      <c r="F81" s="26"/>
      <c r="G81" s="26"/>
      <c r="H81" s="26"/>
      <c r="I81" s="26"/>
      <c r="J81" s="26"/>
      <c r="K81" s="26"/>
      <c r="L81" s="26"/>
      <c r="M81" s="26"/>
      <c r="N81" s="348"/>
      <c r="O81" s="229"/>
      <c r="P81" s="345"/>
      <c r="Q81" s="335"/>
      <c r="R81" s="335"/>
      <c r="S81" s="335"/>
      <c r="T81" s="335"/>
      <c r="U81" s="335"/>
      <c r="V81" s="335"/>
      <c r="W81" s="335"/>
      <c r="X81" s="335"/>
    </row>
    <row r="82" spans="1:24">
      <c r="A82" s="207" t="s">
        <v>1312</v>
      </c>
      <c r="B82" s="341">
        <v>3</v>
      </c>
      <c r="C82" s="341">
        <v>5</v>
      </c>
      <c r="D82" s="341">
        <v>1</v>
      </c>
      <c r="E82" s="341">
        <v>5</v>
      </c>
      <c r="F82" s="341">
        <v>5</v>
      </c>
      <c r="G82" s="341">
        <v>1</v>
      </c>
      <c r="H82" s="341">
        <v>3</v>
      </c>
      <c r="I82" s="341">
        <v>3</v>
      </c>
      <c r="J82" s="341">
        <v>5</v>
      </c>
      <c r="K82" s="341">
        <v>3</v>
      </c>
      <c r="L82" s="341">
        <v>3</v>
      </c>
      <c r="M82" s="341">
        <v>3</v>
      </c>
      <c r="N82" s="342"/>
      <c r="O82" s="342"/>
      <c r="P82" s="345"/>
      <c r="Q82" s="335"/>
      <c r="R82" s="335"/>
      <c r="S82" s="335"/>
      <c r="T82" s="335"/>
      <c r="U82" s="335"/>
      <c r="V82" s="335"/>
      <c r="W82" s="335"/>
      <c r="X82" s="335"/>
    </row>
    <row r="83" spans="1:24">
      <c r="A83" s="208" t="s">
        <v>1296</v>
      </c>
      <c r="B83" s="209">
        <f t="shared" ref="B83:M83" si="28">100*B82/5*B2</f>
        <v>7.1999999999999993</v>
      </c>
      <c r="C83" s="209">
        <f t="shared" si="28"/>
        <v>12</v>
      </c>
      <c r="D83" s="209">
        <f t="shared" si="28"/>
        <v>2</v>
      </c>
      <c r="E83" s="209">
        <f t="shared" si="28"/>
        <v>9</v>
      </c>
      <c r="F83" s="209">
        <f t="shared" si="28"/>
        <v>5</v>
      </c>
      <c r="G83" s="209">
        <f t="shared" si="28"/>
        <v>0.8</v>
      </c>
      <c r="H83" s="209">
        <f t="shared" si="28"/>
        <v>2.4</v>
      </c>
      <c r="I83" s="209">
        <f t="shared" si="28"/>
        <v>5.3999999999999995</v>
      </c>
      <c r="J83" s="209">
        <f t="shared" si="28"/>
        <v>10</v>
      </c>
      <c r="K83" s="209">
        <f t="shared" si="28"/>
        <v>6</v>
      </c>
      <c r="L83" s="209">
        <f t="shared" si="28"/>
        <v>3</v>
      </c>
      <c r="M83" s="209">
        <f t="shared" si="28"/>
        <v>6</v>
      </c>
      <c r="N83" s="344">
        <f t="shared" si="25"/>
        <v>68.8</v>
      </c>
      <c r="O83" s="344">
        <f>RANK(N83,$N$5:$N$137)+COUNTIF($N$5:N83,N83)-1</f>
        <v>20</v>
      </c>
      <c r="P83" s="345"/>
      <c r="Q83" s="335"/>
      <c r="R83" s="335"/>
      <c r="S83" s="335"/>
      <c r="T83" s="335"/>
      <c r="U83" s="335"/>
      <c r="V83" s="335"/>
      <c r="W83" s="335"/>
      <c r="X83" s="335"/>
    </row>
    <row r="84" spans="1:24" s="114" customFormat="1">
      <c r="A84" s="37"/>
      <c r="B84" s="26"/>
      <c r="C84" s="26"/>
      <c r="D84" s="26"/>
      <c r="E84" s="26"/>
      <c r="F84" s="26"/>
      <c r="G84" s="26"/>
      <c r="H84" s="26"/>
      <c r="I84" s="26"/>
      <c r="J84" s="26"/>
      <c r="K84" s="26"/>
      <c r="L84" s="26"/>
      <c r="M84" s="26"/>
      <c r="N84" s="348"/>
      <c r="O84" s="229"/>
      <c r="P84" s="345"/>
      <c r="Q84" s="335"/>
      <c r="R84" s="335"/>
      <c r="S84" s="335"/>
      <c r="T84" s="335"/>
      <c r="U84" s="335"/>
      <c r="V84" s="335"/>
      <c r="W84" s="335"/>
      <c r="X84" s="335"/>
    </row>
    <row r="85" spans="1:24" ht="15.75" thickBot="1">
      <c r="A85" s="207" t="s">
        <v>1313</v>
      </c>
      <c r="B85" s="341">
        <v>5</v>
      </c>
      <c r="C85" s="246">
        <v>5</v>
      </c>
      <c r="D85" s="341">
        <v>5</v>
      </c>
      <c r="E85" s="341">
        <v>5</v>
      </c>
      <c r="F85" s="341">
        <v>5</v>
      </c>
      <c r="G85" s="341">
        <v>5</v>
      </c>
      <c r="H85" s="341">
        <v>1</v>
      </c>
      <c r="I85" s="341">
        <v>1</v>
      </c>
      <c r="J85" s="341">
        <v>5</v>
      </c>
      <c r="K85" s="341">
        <v>5</v>
      </c>
      <c r="L85" s="341">
        <v>3</v>
      </c>
      <c r="M85" s="341">
        <v>3</v>
      </c>
      <c r="N85" s="342"/>
      <c r="O85" s="356"/>
      <c r="P85" s="345"/>
      <c r="Q85" s="335"/>
      <c r="R85" s="335"/>
      <c r="S85" s="335"/>
      <c r="T85" s="335"/>
      <c r="U85" s="335"/>
      <c r="V85" s="335"/>
      <c r="W85" s="335"/>
      <c r="X85" s="335"/>
    </row>
    <row r="86" spans="1:24" ht="16.5" thickTop="1" thickBot="1">
      <c r="A86" s="208" t="s">
        <v>1296</v>
      </c>
      <c r="B86" s="209">
        <f t="shared" ref="B86:M86" si="29">100*B85/5*B2</f>
        <v>12</v>
      </c>
      <c r="C86" s="209">
        <f t="shared" si="29"/>
        <v>12</v>
      </c>
      <c r="D86" s="209">
        <f t="shared" si="29"/>
        <v>10</v>
      </c>
      <c r="E86" s="209">
        <f t="shared" si="29"/>
        <v>9</v>
      </c>
      <c r="F86" s="209">
        <f t="shared" si="29"/>
        <v>5</v>
      </c>
      <c r="G86" s="209">
        <f t="shared" si="29"/>
        <v>4</v>
      </c>
      <c r="H86" s="209">
        <f t="shared" si="29"/>
        <v>0.8</v>
      </c>
      <c r="I86" s="209">
        <f t="shared" si="29"/>
        <v>1.7999999999999998</v>
      </c>
      <c r="J86" s="209">
        <f t="shared" si="29"/>
        <v>10</v>
      </c>
      <c r="K86" s="209">
        <f t="shared" si="29"/>
        <v>10</v>
      </c>
      <c r="L86" s="209">
        <f t="shared" si="29"/>
        <v>3</v>
      </c>
      <c r="M86" s="209">
        <f t="shared" si="29"/>
        <v>6</v>
      </c>
      <c r="N86" s="357">
        <f>SUM(B86:M86)</f>
        <v>83.6</v>
      </c>
      <c r="O86" s="358">
        <f>RANK(N86,$N$5:$N$137)+COUNTIF($N$5:N86,N86)-1</f>
        <v>2</v>
      </c>
      <c r="P86" s="345" t="s">
        <v>1492</v>
      </c>
      <c r="Q86" s="335" t="s">
        <v>511</v>
      </c>
      <c r="R86" s="335"/>
      <c r="S86" s="335"/>
      <c r="T86" s="335"/>
      <c r="U86" s="335"/>
      <c r="V86" s="335"/>
      <c r="W86" s="335"/>
      <c r="X86" s="335"/>
    </row>
    <row r="87" spans="1:24" s="114" customFormat="1" ht="15.75" thickTop="1">
      <c r="A87" s="37"/>
      <c r="B87" s="26"/>
      <c r="C87" s="26"/>
      <c r="D87" s="26"/>
      <c r="E87" s="26"/>
      <c r="F87" s="26"/>
      <c r="G87" s="26"/>
      <c r="H87" s="26"/>
      <c r="I87" s="26"/>
      <c r="J87" s="26"/>
      <c r="K87" s="26"/>
      <c r="L87" s="26"/>
      <c r="M87" s="26"/>
      <c r="N87" s="348"/>
      <c r="O87" s="352"/>
      <c r="P87" s="345"/>
      <c r="Q87" s="335"/>
      <c r="R87" s="335"/>
      <c r="S87" s="335"/>
      <c r="T87" s="335"/>
      <c r="U87" s="335"/>
      <c r="V87" s="335"/>
      <c r="W87" s="335"/>
      <c r="X87" s="335"/>
    </row>
    <row r="88" spans="1:24">
      <c r="A88" s="201" t="s">
        <v>753</v>
      </c>
      <c r="B88" s="341">
        <v>3</v>
      </c>
      <c r="C88" s="246">
        <v>5</v>
      </c>
      <c r="D88" s="341">
        <v>5</v>
      </c>
      <c r="E88" s="341">
        <v>5</v>
      </c>
      <c r="F88" s="341">
        <v>5</v>
      </c>
      <c r="G88" s="341">
        <v>5</v>
      </c>
      <c r="H88" s="341">
        <v>1</v>
      </c>
      <c r="I88" s="341">
        <v>3</v>
      </c>
      <c r="J88" s="341">
        <v>5</v>
      </c>
      <c r="K88" s="341">
        <v>5</v>
      </c>
      <c r="L88" s="341">
        <v>3</v>
      </c>
      <c r="M88" s="341">
        <v>3</v>
      </c>
      <c r="N88" s="342"/>
      <c r="O88" s="349"/>
      <c r="P88" s="345"/>
      <c r="Q88" s="335"/>
      <c r="R88" s="335"/>
      <c r="S88" s="335"/>
      <c r="T88" s="335"/>
      <c r="U88" s="335"/>
      <c r="V88" s="335"/>
      <c r="W88" s="335"/>
      <c r="X88" s="335"/>
    </row>
    <row r="89" spans="1:24">
      <c r="A89" s="208" t="s">
        <v>1296</v>
      </c>
      <c r="B89" s="209">
        <f t="shared" ref="B89:M89" si="30">100*B88/5*B2</f>
        <v>7.1999999999999993</v>
      </c>
      <c r="C89" s="209">
        <f t="shared" si="30"/>
        <v>12</v>
      </c>
      <c r="D89" s="209">
        <f t="shared" si="30"/>
        <v>10</v>
      </c>
      <c r="E89" s="209">
        <f t="shared" si="30"/>
        <v>9</v>
      </c>
      <c r="F89" s="209">
        <f t="shared" si="30"/>
        <v>5</v>
      </c>
      <c r="G89" s="209">
        <f t="shared" si="30"/>
        <v>4</v>
      </c>
      <c r="H89" s="209">
        <f t="shared" si="30"/>
        <v>0.8</v>
      </c>
      <c r="I89" s="209">
        <f t="shared" si="30"/>
        <v>5.3999999999999995</v>
      </c>
      <c r="J89" s="209">
        <f t="shared" si="30"/>
        <v>10</v>
      </c>
      <c r="K89" s="209">
        <f t="shared" si="30"/>
        <v>10</v>
      </c>
      <c r="L89" s="209">
        <f t="shared" si="30"/>
        <v>3</v>
      </c>
      <c r="M89" s="209">
        <f t="shared" si="30"/>
        <v>6</v>
      </c>
      <c r="N89" s="350">
        <f t="shared" si="25"/>
        <v>82.4</v>
      </c>
      <c r="O89" s="344">
        <f>RANK(N89,$N$5:$N$137)+COUNTIF($N$5:N89,N89)-1</f>
        <v>3</v>
      </c>
      <c r="P89" s="345"/>
      <c r="Q89" s="335"/>
      <c r="R89" s="335"/>
      <c r="S89" s="335"/>
      <c r="T89" s="335"/>
      <c r="U89" s="335"/>
      <c r="V89" s="335"/>
      <c r="W89" s="335"/>
      <c r="X89" s="335"/>
    </row>
    <row r="90" spans="1:24" s="114" customFormat="1">
      <c r="A90" s="37"/>
      <c r="B90" s="26"/>
      <c r="C90" s="26"/>
      <c r="D90" s="26"/>
      <c r="E90" s="26"/>
      <c r="F90" s="26"/>
      <c r="G90" s="26"/>
      <c r="H90" s="26"/>
      <c r="I90" s="26"/>
      <c r="J90" s="26"/>
      <c r="K90" s="26"/>
      <c r="L90" s="26"/>
      <c r="M90" s="26"/>
      <c r="N90" s="348"/>
      <c r="O90" s="352"/>
      <c r="P90" s="345"/>
      <c r="Q90" s="335"/>
      <c r="R90" s="335"/>
      <c r="S90" s="335"/>
      <c r="T90" s="335"/>
      <c r="U90" s="335"/>
      <c r="V90" s="335"/>
      <c r="W90" s="335"/>
      <c r="X90" s="335"/>
    </row>
    <row r="91" spans="1:24">
      <c r="A91" s="201" t="s">
        <v>1194</v>
      </c>
      <c r="B91" s="341">
        <v>3</v>
      </c>
      <c r="C91" s="341">
        <v>5</v>
      </c>
      <c r="D91" s="341">
        <v>1</v>
      </c>
      <c r="E91" s="341">
        <v>5</v>
      </c>
      <c r="F91" s="341">
        <v>5</v>
      </c>
      <c r="G91" s="341">
        <v>1</v>
      </c>
      <c r="H91" s="341">
        <v>3</v>
      </c>
      <c r="I91" s="341">
        <v>5</v>
      </c>
      <c r="J91" s="341">
        <v>5</v>
      </c>
      <c r="K91" s="341">
        <v>5</v>
      </c>
      <c r="L91" s="341">
        <v>3</v>
      </c>
      <c r="M91" s="341">
        <v>5</v>
      </c>
      <c r="N91" s="342"/>
      <c r="O91" s="342"/>
      <c r="P91" s="345"/>
      <c r="Q91" s="335"/>
      <c r="R91" s="335"/>
      <c r="S91" s="335"/>
      <c r="T91" s="335"/>
      <c r="U91" s="335"/>
      <c r="V91" s="335"/>
      <c r="W91" s="335"/>
      <c r="X91" s="335"/>
    </row>
    <row r="92" spans="1:24">
      <c r="A92" s="208" t="s">
        <v>1296</v>
      </c>
      <c r="B92" s="209">
        <f t="shared" ref="B92:M92" si="31">100*B91/5*B2</f>
        <v>7.1999999999999993</v>
      </c>
      <c r="C92" s="209">
        <f t="shared" si="31"/>
        <v>12</v>
      </c>
      <c r="D92" s="209">
        <f t="shared" si="31"/>
        <v>2</v>
      </c>
      <c r="E92" s="209">
        <f t="shared" si="31"/>
        <v>9</v>
      </c>
      <c r="F92" s="209">
        <f t="shared" si="31"/>
        <v>5</v>
      </c>
      <c r="G92" s="209">
        <f t="shared" si="31"/>
        <v>0.8</v>
      </c>
      <c r="H92" s="209">
        <f t="shared" si="31"/>
        <v>2.4</v>
      </c>
      <c r="I92" s="209">
        <f t="shared" si="31"/>
        <v>9</v>
      </c>
      <c r="J92" s="209">
        <f t="shared" si="31"/>
        <v>10</v>
      </c>
      <c r="K92" s="209">
        <f t="shared" si="31"/>
        <v>10</v>
      </c>
      <c r="L92" s="209">
        <f t="shared" si="31"/>
        <v>3</v>
      </c>
      <c r="M92" s="209">
        <f t="shared" si="31"/>
        <v>10</v>
      </c>
      <c r="N92" s="344">
        <f t="shared" si="25"/>
        <v>80.400000000000006</v>
      </c>
      <c r="O92" s="344">
        <f>RANK(N92,$N$5:$N$137)+COUNTIF($N$5:N92,N92)-1</f>
        <v>4</v>
      </c>
      <c r="P92" s="345"/>
      <c r="Q92" s="335"/>
      <c r="R92" s="335"/>
      <c r="S92" s="335"/>
      <c r="T92" s="335"/>
      <c r="U92" s="335"/>
      <c r="V92" s="335"/>
      <c r="W92" s="335"/>
      <c r="X92" s="335"/>
    </row>
    <row r="93" spans="1:24" s="114" customFormat="1">
      <c r="A93" s="37"/>
      <c r="B93" s="26"/>
      <c r="C93" s="26"/>
      <c r="D93" s="26"/>
      <c r="E93" s="26"/>
      <c r="F93" s="26"/>
      <c r="G93" s="26"/>
      <c r="H93" s="26"/>
      <c r="I93" s="26"/>
      <c r="J93" s="26"/>
      <c r="K93" s="26"/>
      <c r="L93" s="26"/>
      <c r="M93" s="26"/>
      <c r="N93" s="348"/>
      <c r="O93" s="229"/>
      <c r="P93" s="345"/>
      <c r="Q93" s="335"/>
      <c r="R93" s="335"/>
      <c r="S93" s="335"/>
      <c r="T93" s="335"/>
      <c r="U93" s="335"/>
      <c r="V93" s="335"/>
      <c r="W93" s="335"/>
      <c r="X93" s="335"/>
    </row>
    <row r="94" spans="1:24">
      <c r="A94" s="207" t="s">
        <v>1064</v>
      </c>
      <c r="B94" s="341">
        <v>3</v>
      </c>
      <c r="C94" s="341">
        <v>5</v>
      </c>
      <c r="D94" s="341">
        <v>1</v>
      </c>
      <c r="E94" s="341">
        <v>1</v>
      </c>
      <c r="F94" s="341">
        <v>1</v>
      </c>
      <c r="G94" s="341">
        <v>5</v>
      </c>
      <c r="H94" s="341">
        <v>1</v>
      </c>
      <c r="I94" s="341">
        <v>3</v>
      </c>
      <c r="J94" s="341">
        <v>3</v>
      </c>
      <c r="K94" s="341">
        <v>3</v>
      </c>
      <c r="L94" s="341">
        <v>1</v>
      </c>
      <c r="M94" s="341">
        <v>5</v>
      </c>
      <c r="N94" s="342"/>
      <c r="O94" s="342"/>
      <c r="P94" s="345"/>
      <c r="Q94" s="335"/>
      <c r="R94" s="335"/>
      <c r="S94" s="335"/>
      <c r="T94" s="335"/>
      <c r="U94" s="335"/>
      <c r="V94" s="335"/>
      <c r="W94" s="335"/>
      <c r="X94" s="335"/>
    </row>
    <row r="95" spans="1:24">
      <c r="A95" s="208" t="s">
        <v>1296</v>
      </c>
      <c r="B95" s="209">
        <f t="shared" ref="B95:M95" si="32">100*B94/5*B2</f>
        <v>7.1999999999999993</v>
      </c>
      <c r="C95" s="209">
        <f t="shared" si="32"/>
        <v>12</v>
      </c>
      <c r="D95" s="209">
        <f t="shared" si="32"/>
        <v>2</v>
      </c>
      <c r="E95" s="209">
        <f t="shared" si="32"/>
        <v>1.7999999999999998</v>
      </c>
      <c r="F95" s="209">
        <f t="shared" si="32"/>
        <v>1</v>
      </c>
      <c r="G95" s="209">
        <f t="shared" si="32"/>
        <v>4</v>
      </c>
      <c r="H95" s="209">
        <f t="shared" si="32"/>
        <v>0.8</v>
      </c>
      <c r="I95" s="209">
        <f t="shared" si="32"/>
        <v>5.3999999999999995</v>
      </c>
      <c r="J95" s="209">
        <f t="shared" si="32"/>
        <v>6</v>
      </c>
      <c r="K95" s="209">
        <f t="shared" si="32"/>
        <v>6</v>
      </c>
      <c r="L95" s="209">
        <f t="shared" si="32"/>
        <v>1</v>
      </c>
      <c r="M95" s="209">
        <f t="shared" si="32"/>
        <v>10</v>
      </c>
      <c r="N95" s="344">
        <f t="shared" si="25"/>
        <v>57.2</v>
      </c>
      <c r="O95" s="344">
        <f>RANK(N95,$N$5:$N$137)+COUNTIF($N$5:N95,N95)-1</f>
        <v>44</v>
      </c>
      <c r="P95" s="345"/>
      <c r="Q95" s="335"/>
      <c r="R95" s="335"/>
      <c r="S95" s="335"/>
      <c r="T95" s="335"/>
      <c r="U95" s="335"/>
      <c r="V95" s="335"/>
      <c r="W95" s="335"/>
      <c r="X95" s="335"/>
    </row>
    <row r="96" spans="1:24" s="114" customFormat="1">
      <c r="A96" s="37"/>
      <c r="B96" s="26"/>
      <c r="C96" s="26"/>
      <c r="D96" s="26"/>
      <c r="E96" s="26"/>
      <c r="F96" s="26"/>
      <c r="G96" s="26"/>
      <c r="H96" s="26"/>
      <c r="I96" s="26"/>
      <c r="J96" s="26"/>
      <c r="K96" s="26"/>
      <c r="L96" s="26"/>
      <c r="M96" s="26"/>
      <c r="N96" s="348"/>
      <c r="O96" s="229"/>
      <c r="P96" s="345"/>
      <c r="Q96" s="335"/>
      <c r="R96" s="335"/>
      <c r="S96" s="335"/>
      <c r="T96" s="335"/>
      <c r="U96" s="335"/>
      <c r="V96" s="335"/>
      <c r="W96" s="335"/>
      <c r="X96" s="335"/>
    </row>
    <row r="97" spans="1:24">
      <c r="A97" s="207" t="s">
        <v>1278</v>
      </c>
      <c r="B97" s="341">
        <v>3</v>
      </c>
      <c r="C97" s="341">
        <v>5</v>
      </c>
      <c r="D97" s="341">
        <v>1</v>
      </c>
      <c r="E97" s="341">
        <v>1</v>
      </c>
      <c r="F97" s="341">
        <v>5</v>
      </c>
      <c r="G97" s="341">
        <v>1</v>
      </c>
      <c r="H97" s="341">
        <v>1</v>
      </c>
      <c r="I97" s="341">
        <v>5</v>
      </c>
      <c r="J97" s="341">
        <v>3</v>
      </c>
      <c r="K97" s="341">
        <v>3</v>
      </c>
      <c r="L97" s="341">
        <v>1</v>
      </c>
      <c r="M97" s="341">
        <v>5</v>
      </c>
      <c r="N97" s="342"/>
      <c r="O97" s="342"/>
      <c r="P97" s="345"/>
      <c r="Q97" s="335"/>
      <c r="R97" s="335"/>
      <c r="S97" s="335"/>
      <c r="T97" s="335"/>
      <c r="U97" s="335"/>
      <c r="V97" s="335"/>
      <c r="W97" s="335"/>
      <c r="X97" s="335"/>
    </row>
    <row r="98" spans="1:24">
      <c r="A98" s="208" t="s">
        <v>1296</v>
      </c>
      <c r="B98" s="209">
        <f t="shared" ref="B98:M98" si="33">100*B97/5*B2</f>
        <v>7.1999999999999993</v>
      </c>
      <c r="C98" s="209">
        <f t="shared" si="33"/>
        <v>12</v>
      </c>
      <c r="D98" s="209">
        <f t="shared" si="33"/>
        <v>2</v>
      </c>
      <c r="E98" s="209">
        <f t="shared" si="33"/>
        <v>1.7999999999999998</v>
      </c>
      <c r="F98" s="209">
        <f t="shared" si="33"/>
        <v>5</v>
      </c>
      <c r="G98" s="209">
        <f t="shared" si="33"/>
        <v>0.8</v>
      </c>
      <c r="H98" s="209">
        <f t="shared" si="33"/>
        <v>0.8</v>
      </c>
      <c r="I98" s="209">
        <f t="shared" si="33"/>
        <v>9</v>
      </c>
      <c r="J98" s="209">
        <f t="shared" si="33"/>
        <v>6</v>
      </c>
      <c r="K98" s="209">
        <f t="shared" si="33"/>
        <v>6</v>
      </c>
      <c r="L98" s="209">
        <f t="shared" si="33"/>
        <v>1</v>
      </c>
      <c r="M98" s="209">
        <f t="shared" si="33"/>
        <v>10</v>
      </c>
      <c r="N98" s="344">
        <f t="shared" si="25"/>
        <v>61.6</v>
      </c>
      <c r="O98" s="344">
        <f>RANK(N98,$N$5:$N$137)+COUNTIF($N$5:N98,N98)-1</f>
        <v>38</v>
      </c>
      <c r="P98" s="345"/>
      <c r="Q98" s="335"/>
      <c r="R98" s="335"/>
      <c r="S98" s="335"/>
      <c r="T98" s="335"/>
      <c r="U98" s="335"/>
      <c r="V98" s="335"/>
      <c r="W98" s="335"/>
      <c r="X98" s="335"/>
    </row>
    <row r="99" spans="1:24" s="114" customFormat="1">
      <c r="A99" s="37"/>
      <c r="B99" s="26"/>
      <c r="C99" s="26"/>
      <c r="D99" s="26"/>
      <c r="E99" s="26"/>
      <c r="F99" s="26"/>
      <c r="G99" s="26"/>
      <c r="H99" s="26"/>
      <c r="I99" s="26"/>
      <c r="J99" s="26"/>
      <c r="K99" s="26"/>
      <c r="L99" s="26"/>
      <c r="M99" s="26"/>
      <c r="N99" s="348"/>
      <c r="O99" s="229"/>
      <c r="P99" s="345"/>
      <c r="Q99" s="335"/>
      <c r="R99" s="335"/>
      <c r="S99" s="335"/>
      <c r="T99" s="335"/>
      <c r="U99" s="335"/>
      <c r="V99" s="335"/>
      <c r="W99" s="335"/>
      <c r="X99" s="335"/>
    </row>
    <row r="100" spans="1:24">
      <c r="A100" s="207" t="s">
        <v>1062</v>
      </c>
      <c r="B100" s="341">
        <v>3</v>
      </c>
      <c r="C100" s="341">
        <v>5</v>
      </c>
      <c r="D100" s="341">
        <v>1</v>
      </c>
      <c r="E100" s="341">
        <v>1</v>
      </c>
      <c r="F100" s="341">
        <v>5</v>
      </c>
      <c r="G100" s="341">
        <v>1</v>
      </c>
      <c r="H100" s="341">
        <v>5</v>
      </c>
      <c r="I100" s="341">
        <v>5</v>
      </c>
      <c r="J100" s="341">
        <v>5</v>
      </c>
      <c r="K100" s="341">
        <v>3</v>
      </c>
      <c r="L100" s="341">
        <v>3</v>
      </c>
      <c r="M100" s="341">
        <v>5</v>
      </c>
      <c r="N100" s="342"/>
      <c r="O100" s="342"/>
      <c r="P100" s="345"/>
      <c r="Q100" s="335"/>
      <c r="R100" s="335"/>
      <c r="S100" s="335"/>
      <c r="T100" s="335"/>
      <c r="U100" s="335"/>
      <c r="V100" s="335"/>
      <c r="W100" s="335"/>
      <c r="X100" s="335"/>
    </row>
    <row r="101" spans="1:24">
      <c r="A101" s="208" t="s">
        <v>1296</v>
      </c>
      <c r="B101" s="209">
        <f t="shared" ref="B101:M101" si="34">100*B100/5*B2</f>
        <v>7.1999999999999993</v>
      </c>
      <c r="C101" s="209">
        <f t="shared" si="34"/>
        <v>12</v>
      </c>
      <c r="D101" s="209">
        <f t="shared" si="34"/>
        <v>2</v>
      </c>
      <c r="E101" s="209">
        <f t="shared" si="34"/>
        <v>1.7999999999999998</v>
      </c>
      <c r="F101" s="209">
        <f t="shared" si="34"/>
        <v>5</v>
      </c>
      <c r="G101" s="209">
        <f t="shared" si="34"/>
        <v>0.8</v>
      </c>
      <c r="H101" s="209">
        <f t="shared" si="34"/>
        <v>4</v>
      </c>
      <c r="I101" s="209">
        <f t="shared" si="34"/>
        <v>9</v>
      </c>
      <c r="J101" s="209">
        <f t="shared" si="34"/>
        <v>10</v>
      </c>
      <c r="K101" s="209">
        <f t="shared" si="34"/>
        <v>6</v>
      </c>
      <c r="L101" s="209">
        <f t="shared" si="34"/>
        <v>3</v>
      </c>
      <c r="M101" s="209">
        <f t="shared" si="34"/>
        <v>10</v>
      </c>
      <c r="N101" s="344">
        <f t="shared" si="25"/>
        <v>70.8</v>
      </c>
      <c r="O101" s="344">
        <f>RANK(N101,$N$5:$N$137)+COUNTIF($N$5:N101,N101)-1</f>
        <v>15</v>
      </c>
      <c r="P101" s="345"/>
      <c r="Q101" s="335"/>
      <c r="R101" s="335"/>
      <c r="S101" s="335"/>
      <c r="T101" s="335"/>
      <c r="U101" s="335"/>
      <c r="V101" s="335"/>
      <c r="W101" s="335"/>
      <c r="X101" s="335"/>
    </row>
    <row r="102" spans="1:24" s="114" customFormat="1">
      <c r="A102" s="37"/>
      <c r="B102" s="26"/>
      <c r="C102" s="26"/>
      <c r="D102" s="26"/>
      <c r="E102" s="26"/>
      <c r="F102" s="26"/>
      <c r="G102" s="26"/>
      <c r="H102" s="26"/>
      <c r="I102" s="26"/>
      <c r="J102" s="26"/>
      <c r="K102" s="26"/>
      <c r="L102" s="26"/>
      <c r="M102" s="26"/>
      <c r="N102" s="348"/>
      <c r="O102" s="229"/>
      <c r="P102" s="345"/>
      <c r="Q102" s="335"/>
      <c r="R102" s="335"/>
      <c r="S102" s="335"/>
      <c r="T102" s="335"/>
      <c r="U102" s="335"/>
      <c r="V102" s="335"/>
      <c r="W102" s="335"/>
      <c r="X102" s="335"/>
    </row>
    <row r="103" spans="1:24">
      <c r="A103" s="207" t="s">
        <v>1183</v>
      </c>
      <c r="B103" s="341">
        <v>3</v>
      </c>
      <c r="C103" s="341">
        <v>5</v>
      </c>
      <c r="D103" s="341">
        <v>1</v>
      </c>
      <c r="E103" s="341">
        <v>1</v>
      </c>
      <c r="F103" s="341">
        <v>5</v>
      </c>
      <c r="G103" s="341">
        <v>1</v>
      </c>
      <c r="H103" s="341">
        <v>3</v>
      </c>
      <c r="I103" s="341">
        <v>3</v>
      </c>
      <c r="J103" s="341">
        <v>5</v>
      </c>
      <c r="K103" s="341">
        <v>3</v>
      </c>
      <c r="L103" s="341">
        <v>3</v>
      </c>
      <c r="M103" s="341">
        <v>5</v>
      </c>
      <c r="N103" s="342"/>
      <c r="O103" s="342"/>
      <c r="P103" s="345"/>
      <c r="Q103" s="335"/>
      <c r="R103" s="335"/>
      <c r="S103" s="335"/>
      <c r="T103" s="335"/>
      <c r="U103" s="335"/>
      <c r="V103" s="335"/>
      <c r="W103" s="335"/>
      <c r="X103" s="335"/>
    </row>
    <row r="104" spans="1:24">
      <c r="A104" s="208" t="s">
        <v>1296</v>
      </c>
      <c r="B104" s="209">
        <f>100*B103/5*B2</f>
        <v>7.1999999999999993</v>
      </c>
      <c r="C104" s="209">
        <f t="shared" ref="C104:M104" si="35">100*C103/5*C2</f>
        <v>12</v>
      </c>
      <c r="D104" s="209">
        <f t="shared" si="35"/>
        <v>2</v>
      </c>
      <c r="E104" s="209">
        <f t="shared" si="35"/>
        <v>1.7999999999999998</v>
      </c>
      <c r="F104" s="209">
        <f t="shared" si="35"/>
        <v>5</v>
      </c>
      <c r="G104" s="209">
        <f t="shared" si="35"/>
        <v>0.8</v>
      </c>
      <c r="H104" s="209">
        <f t="shared" si="35"/>
        <v>2.4</v>
      </c>
      <c r="I104" s="209">
        <f t="shared" si="35"/>
        <v>5.3999999999999995</v>
      </c>
      <c r="J104" s="209">
        <f t="shared" si="35"/>
        <v>10</v>
      </c>
      <c r="K104" s="209">
        <f t="shared" si="35"/>
        <v>6</v>
      </c>
      <c r="L104" s="209">
        <f t="shared" si="35"/>
        <v>3</v>
      </c>
      <c r="M104" s="209">
        <f t="shared" si="35"/>
        <v>10</v>
      </c>
      <c r="N104" s="344">
        <f t="shared" si="25"/>
        <v>65.599999999999994</v>
      </c>
      <c r="O104" s="344">
        <f>RANK(N104,$N$5:$N$137)+COUNTIF($N$5:N104,N104)-1</f>
        <v>26</v>
      </c>
      <c r="P104" s="345"/>
      <c r="Q104" s="335"/>
      <c r="R104" s="335"/>
      <c r="S104" s="335"/>
      <c r="T104" s="335"/>
      <c r="U104" s="335"/>
      <c r="V104" s="335"/>
      <c r="W104" s="335"/>
      <c r="X104" s="335"/>
    </row>
    <row r="105" spans="1:24" s="114" customFormat="1">
      <c r="A105" s="37"/>
      <c r="B105" s="26"/>
      <c r="C105" s="26"/>
      <c r="D105" s="26"/>
      <c r="E105" s="26"/>
      <c r="F105" s="26"/>
      <c r="G105" s="26"/>
      <c r="H105" s="26"/>
      <c r="I105" s="26"/>
      <c r="J105" s="26"/>
      <c r="K105" s="26"/>
      <c r="L105" s="26"/>
      <c r="M105" s="26"/>
      <c r="N105" s="348"/>
      <c r="O105" s="229"/>
      <c r="P105" s="345"/>
      <c r="Q105" s="335"/>
      <c r="R105" s="335"/>
      <c r="S105" s="335"/>
      <c r="T105" s="335"/>
      <c r="U105" s="335"/>
      <c r="V105" s="335"/>
      <c r="W105" s="335"/>
      <c r="X105" s="335"/>
    </row>
    <row r="106" spans="1:24">
      <c r="A106" s="207" t="s">
        <v>1184</v>
      </c>
      <c r="B106" s="341">
        <v>3</v>
      </c>
      <c r="C106" s="341">
        <v>5</v>
      </c>
      <c r="D106" s="341">
        <v>1</v>
      </c>
      <c r="E106" s="341">
        <v>1</v>
      </c>
      <c r="F106" s="341">
        <v>5</v>
      </c>
      <c r="G106" s="341">
        <v>1</v>
      </c>
      <c r="H106" s="341">
        <v>3</v>
      </c>
      <c r="I106" s="341">
        <v>3</v>
      </c>
      <c r="J106" s="341">
        <v>5</v>
      </c>
      <c r="K106" s="341">
        <v>3</v>
      </c>
      <c r="L106" s="341">
        <v>3</v>
      </c>
      <c r="M106" s="341">
        <v>5</v>
      </c>
      <c r="N106" s="342"/>
      <c r="O106" s="342"/>
      <c r="P106" s="345"/>
      <c r="Q106" s="335"/>
      <c r="R106" s="335"/>
      <c r="S106" s="335"/>
      <c r="T106" s="335"/>
      <c r="U106" s="335"/>
      <c r="V106" s="335"/>
      <c r="W106" s="335"/>
      <c r="X106" s="335"/>
    </row>
    <row r="107" spans="1:24">
      <c r="A107" s="208" t="s">
        <v>1296</v>
      </c>
      <c r="B107" s="209">
        <f>100*B106/5*B2</f>
        <v>7.1999999999999993</v>
      </c>
      <c r="C107" s="209">
        <f t="shared" ref="C107:M107" si="36">100*C106/5*C2</f>
        <v>12</v>
      </c>
      <c r="D107" s="209">
        <f t="shared" si="36"/>
        <v>2</v>
      </c>
      <c r="E107" s="209">
        <f t="shared" si="36"/>
        <v>1.7999999999999998</v>
      </c>
      <c r="F107" s="209">
        <f t="shared" si="36"/>
        <v>5</v>
      </c>
      <c r="G107" s="209">
        <f t="shared" si="36"/>
        <v>0.8</v>
      </c>
      <c r="H107" s="209">
        <f t="shared" si="36"/>
        <v>2.4</v>
      </c>
      <c r="I107" s="209">
        <f t="shared" si="36"/>
        <v>5.3999999999999995</v>
      </c>
      <c r="J107" s="209">
        <f t="shared" si="36"/>
        <v>10</v>
      </c>
      <c r="K107" s="209">
        <f t="shared" si="36"/>
        <v>6</v>
      </c>
      <c r="L107" s="209">
        <f t="shared" si="36"/>
        <v>3</v>
      </c>
      <c r="M107" s="209">
        <f t="shared" si="36"/>
        <v>10</v>
      </c>
      <c r="N107" s="344">
        <f t="shared" si="25"/>
        <v>65.599999999999994</v>
      </c>
      <c r="O107" s="344">
        <f>RANK(N107,$N$5:$N$137)+COUNTIF($N$5:N107,N107)-1</f>
        <v>27</v>
      </c>
      <c r="P107" s="345"/>
      <c r="Q107" s="335"/>
      <c r="R107" s="335"/>
      <c r="S107" s="335"/>
      <c r="T107" s="335"/>
      <c r="U107" s="335"/>
      <c r="V107" s="335"/>
      <c r="W107" s="335"/>
      <c r="X107" s="335"/>
    </row>
    <row r="108" spans="1:24" s="114" customFormat="1">
      <c r="A108" s="37"/>
      <c r="B108" s="26"/>
      <c r="C108" s="26"/>
      <c r="D108" s="26"/>
      <c r="E108" s="26"/>
      <c r="F108" s="26"/>
      <c r="G108" s="26"/>
      <c r="H108" s="26"/>
      <c r="I108" s="26"/>
      <c r="J108" s="26"/>
      <c r="K108" s="26"/>
      <c r="L108" s="26"/>
      <c r="M108" s="26"/>
      <c r="N108" s="348"/>
      <c r="O108" s="229"/>
      <c r="P108" s="345"/>
      <c r="Q108" s="335"/>
      <c r="R108" s="335"/>
      <c r="S108" s="335"/>
      <c r="T108" s="335"/>
      <c r="U108" s="335"/>
      <c r="V108" s="335"/>
      <c r="W108" s="335"/>
      <c r="X108" s="335"/>
    </row>
    <row r="109" spans="1:24">
      <c r="A109" s="207" t="s">
        <v>1262</v>
      </c>
      <c r="B109" s="341">
        <v>3</v>
      </c>
      <c r="C109" s="341">
        <v>5</v>
      </c>
      <c r="D109" s="341">
        <v>1</v>
      </c>
      <c r="E109" s="341">
        <v>1</v>
      </c>
      <c r="F109" s="341">
        <v>5</v>
      </c>
      <c r="G109" s="341">
        <v>1</v>
      </c>
      <c r="H109" s="341">
        <v>3</v>
      </c>
      <c r="I109" s="341">
        <v>3</v>
      </c>
      <c r="J109" s="341">
        <v>3</v>
      </c>
      <c r="K109" s="341">
        <v>3</v>
      </c>
      <c r="L109" s="341">
        <v>3</v>
      </c>
      <c r="M109" s="341">
        <v>3</v>
      </c>
      <c r="N109" s="342"/>
      <c r="O109" s="342"/>
      <c r="P109" s="345"/>
      <c r="Q109" s="335"/>
      <c r="R109" s="335"/>
      <c r="S109" s="335"/>
      <c r="T109" s="335"/>
      <c r="U109" s="335"/>
      <c r="V109" s="335"/>
      <c r="W109" s="335"/>
      <c r="X109" s="335"/>
    </row>
    <row r="110" spans="1:24">
      <c r="A110" s="208" t="s">
        <v>1296</v>
      </c>
      <c r="B110" s="209">
        <f>100*B109/5*B2</f>
        <v>7.1999999999999993</v>
      </c>
      <c r="C110" s="209">
        <f t="shared" ref="C110:M110" si="37">100*C109/5*C2</f>
        <v>12</v>
      </c>
      <c r="D110" s="209">
        <f t="shared" si="37"/>
        <v>2</v>
      </c>
      <c r="E110" s="209">
        <f t="shared" si="37"/>
        <v>1.7999999999999998</v>
      </c>
      <c r="F110" s="209">
        <f t="shared" si="37"/>
        <v>5</v>
      </c>
      <c r="G110" s="209">
        <f t="shared" si="37"/>
        <v>0.8</v>
      </c>
      <c r="H110" s="209">
        <f t="shared" si="37"/>
        <v>2.4</v>
      </c>
      <c r="I110" s="209">
        <f t="shared" si="37"/>
        <v>5.3999999999999995</v>
      </c>
      <c r="J110" s="209">
        <f t="shared" si="37"/>
        <v>6</v>
      </c>
      <c r="K110" s="209">
        <f t="shared" si="37"/>
        <v>6</v>
      </c>
      <c r="L110" s="209">
        <f>100*L109/5*L2</f>
        <v>3</v>
      </c>
      <c r="M110" s="209">
        <f t="shared" si="37"/>
        <v>6</v>
      </c>
      <c r="N110" s="344">
        <f t="shared" si="25"/>
        <v>57.6</v>
      </c>
      <c r="O110" s="344">
        <f>RANK(N110,$N$5:$N$137)+COUNTIF($N$5:N110,N110)-1</f>
        <v>42</v>
      </c>
      <c r="P110" s="345"/>
      <c r="Q110" s="335"/>
      <c r="R110" s="335"/>
      <c r="S110" s="335"/>
      <c r="T110" s="335"/>
      <c r="U110" s="335"/>
      <c r="V110" s="335"/>
      <c r="W110" s="335"/>
      <c r="X110" s="335"/>
    </row>
    <row r="111" spans="1:24" s="114" customFormat="1">
      <c r="A111" s="37"/>
      <c r="B111" s="26"/>
      <c r="C111" s="26"/>
      <c r="D111" s="26"/>
      <c r="E111" s="26"/>
      <c r="F111" s="26"/>
      <c r="G111" s="26"/>
      <c r="H111" s="26"/>
      <c r="I111" s="26"/>
      <c r="J111" s="26"/>
      <c r="K111" s="26"/>
      <c r="L111" s="26"/>
      <c r="M111" s="26"/>
      <c r="N111" s="348"/>
      <c r="O111" s="229"/>
      <c r="P111" s="345"/>
      <c r="Q111" s="335"/>
      <c r="R111" s="335"/>
      <c r="S111" s="335"/>
      <c r="T111" s="335"/>
      <c r="U111" s="335"/>
      <c r="V111" s="335"/>
      <c r="W111" s="335"/>
      <c r="X111" s="335"/>
    </row>
    <row r="112" spans="1:24">
      <c r="A112" s="207" t="s">
        <v>1279</v>
      </c>
      <c r="B112" s="341">
        <v>3</v>
      </c>
      <c r="C112" s="341">
        <v>5</v>
      </c>
      <c r="D112" s="341">
        <v>1</v>
      </c>
      <c r="E112" s="341">
        <v>1</v>
      </c>
      <c r="F112" s="341">
        <v>5</v>
      </c>
      <c r="G112" s="341">
        <v>1</v>
      </c>
      <c r="H112" s="341">
        <v>3</v>
      </c>
      <c r="I112" s="341">
        <v>3</v>
      </c>
      <c r="J112" s="341">
        <v>5</v>
      </c>
      <c r="K112" s="341">
        <v>3</v>
      </c>
      <c r="L112" s="341">
        <v>3</v>
      </c>
      <c r="M112" s="341">
        <v>5</v>
      </c>
      <c r="N112" s="342"/>
      <c r="O112" s="342"/>
      <c r="P112" s="345"/>
      <c r="Q112" s="335"/>
      <c r="R112" s="335"/>
      <c r="S112" s="335"/>
      <c r="T112" s="335"/>
      <c r="U112" s="335"/>
      <c r="V112" s="335"/>
      <c r="W112" s="335"/>
      <c r="X112" s="335"/>
    </row>
    <row r="113" spans="1:24">
      <c r="A113" s="208" t="s">
        <v>1296</v>
      </c>
      <c r="B113" s="209">
        <f t="shared" ref="B113:M113" si="38">100*B112/5*B2</f>
        <v>7.1999999999999993</v>
      </c>
      <c r="C113" s="209">
        <f t="shared" si="38"/>
        <v>12</v>
      </c>
      <c r="D113" s="209">
        <f t="shared" si="38"/>
        <v>2</v>
      </c>
      <c r="E113" s="209">
        <f t="shared" si="38"/>
        <v>1.7999999999999998</v>
      </c>
      <c r="F113" s="209">
        <f t="shared" si="38"/>
        <v>5</v>
      </c>
      <c r="G113" s="209">
        <f t="shared" si="38"/>
        <v>0.8</v>
      </c>
      <c r="H113" s="209">
        <f t="shared" si="38"/>
        <v>2.4</v>
      </c>
      <c r="I113" s="209">
        <f t="shared" si="38"/>
        <v>5.3999999999999995</v>
      </c>
      <c r="J113" s="209">
        <f t="shared" si="38"/>
        <v>10</v>
      </c>
      <c r="K113" s="209">
        <f t="shared" si="38"/>
        <v>6</v>
      </c>
      <c r="L113" s="209">
        <f t="shared" si="38"/>
        <v>3</v>
      </c>
      <c r="M113" s="209">
        <f t="shared" si="38"/>
        <v>10</v>
      </c>
      <c r="N113" s="344">
        <f t="shared" si="25"/>
        <v>65.599999999999994</v>
      </c>
      <c r="O113" s="344">
        <f>RANK(N113,$N$5:$N$137)+COUNTIF($N$5:N113,N113)-1</f>
        <v>28</v>
      </c>
      <c r="P113" s="345"/>
      <c r="Q113" s="335"/>
      <c r="R113" s="335"/>
      <c r="S113" s="335"/>
      <c r="T113" s="335"/>
      <c r="U113" s="335"/>
      <c r="V113" s="335"/>
      <c r="W113" s="335"/>
      <c r="X113" s="335"/>
    </row>
    <row r="114" spans="1:24" s="114" customFormat="1">
      <c r="A114" s="37"/>
      <c r="B114" s="26"/>
      <c r="C114" s="26"/>
      <c r="D114" s="26"/>
      <c r="E114" s="26"/>
      <c r="F114" s="26"/>
      <c r="G114" s="26"/>
      <c r="H114" s="26"/>
      <c r="I114" s="26"/>
      <c r="J114" s="26"/>
      <c r="K114" s="26"/>
      <c r="L114" s="26"/>
      <c r="M114" s="26"/>
      <c r="N114" s="348"/>
      <c r="O114" s="229"/>
      <c r="P114" s="345"/>
      <c r="Q114" s="335"/>
      <c r="R114" s="335"/>
      <c r="S114" s="335"/>
      <c r="T114" s="335"/>
      <c r="U114" s="335"/>
      <c r="V114" s="335"/>
      <c r="W114" s="335"/>
      <c r="X114" s="335"/>
    </row>
    <row r="115" spans="1:24">
      <c r="A115" s="207" t="s">
        <v>1225</v>
      </c>
      <c r="B115" s="341">
        <v>3</v>
      </c>
      <c r="C115" s="341">
        <v>5</v>
      </c>
      <c r="D115" s="341">
        <v>1</v>
      </c>
      <c r="E115" s="341">
        <v>1</v>
      </c>
      <c r="F115" s="341">
        <v>1</v>
      </c>
      <c r="G115" s="341">
        <v>1</v>
      </c>
      <c r="H115" s="341">
        <v>3</v>
      </c>
      <c r="I115" s="341">
        <v>3</v>
      </c>
      <c r="J115" s="341">
        <v>3</v>
      </c>
      <c r="K115" s="341">
        <v>3</v>
      </c>
      <c r="L115" s="341">
        <v>3</v>
      </c>
      <c r="M115" s="341">
        <v>5</v>
      </c>
      <c r="N115" s="342"/>
      <c r="O115" s="342"/>
      <c r="P115" s="345"/>
      <c r="Q115" s="335"/>
      <c r="R115" s="335"/>
      <c r="S115" s="335"/>
      <c r="T115" s="335"/>
      <c r="U115" s="335"/>
      <c r="V115" s="335"/>
      <c r="W115" s="335"/>
      <c r="X115" s="335"/>
    </row>
    <row r="116" spans="1:24">
      <c r="A116" s="208" t="s">
        <v>1296</v>
      </c>
      <c r="B116" s="209">
        <f>100*B115/5*B2</f>
        <v>7.1999999999999993</v>
      </c>
      <c r="C116" s="209">
        <f t="shared" ref="C116:M116" si="39">100*C115/5*C2</f>
        <v>12</v>
      </c>
      <c r="D116" s="209">
        <f t="shared" si="39"/>
        <v>2</v>
      </c>
      <c r="E116" s="209">
        <f t="shared" si="39"/>
        <v>1.7999999999999998</v>
      </c>
      <c r="F116" s="209">
        <f t="shared" si="39"/>
        <v>1</v>
      </c>
      <c r="G116" s="209">
        <f t="shared" si="39"/>
        <v>0.8</v>
      </c>
      <c r="H116" s="209">
        <f t="shared" si="39"/>
        <v>2.4</v>
      </c>
      <c r="I116" s="209">
        <f t="shared" si="39"/>
        <v>5.3999999999999995</v>
      </c>
      <c r="J116" s="209">
        <f t="shared" si="39"/>
        <v>6</v>
      </c>
      <c r="K116" s="209">
        <f t="shared" si="39"/>
        <v>6</v>
      </c>
      <c r="L116" s="209">
        <f t="shared" si="39"/>
        <v>3</v>
      </c>
      <c r="M116" s="209">
        <f t="shared" si="39"/>
        <v>10</v>
      </c>
      <c r="N116" s="344">
        <f t="shared" si="25"/>
        <v>57.6</v>
      </c>
      <c r="O116" s="344">
        <f>RANK(N116,$N$5:$N$137)+COUNTIF($N$5:N116,N116)-1</f>
        <v>43</v>
      </c>
      <c r="P116" s="345"/>
      <c r="Q116" s="335"/>
      <c r="R116" s="335"/>
      <c r="S116" s="335"/>
      <c r="T116" s="335"/>
      <c r="U116" s="335"/>
      <c r="V116" s="335"/>
      <c r="W116" s="335"/>
      <c r="X116" s="335"/>
    </row>
    <row r="117" spans="1:24" s="114" customFormat="1">
      <c r="A117" s="37"/>
      <c r="B117" s="26"/>
      <c r="C117" s="26"/>
      <c r="D117" s="26"/>
      <c r="E117" s="26"/>
      <c r="F117" s="26"/>
      <c r="G117" s="26"/>
      <c r="H117" s="26"/>
      <c r="I117" s="26"/>
      <c r="J117" s="26"/>
      <c r="K117" s="26"/>
      <c r="L117" s="26"/>
      <c r="M117" s="26"/>
      <c r="N117" s="348"/>
      <c r="O117" s="229"/>
      <c r="P117" s="345"/>
      <c r="Q117" s="335"/>
      <c r="R117" s="335"/>
      <c r="S117" s="335"/>
      <c r="T117" s="335"/>
      <c r="U117" s="335"/>
      <c r="V117" s="335"/>
      <c r="W117" s="335"/>
      <c r="X117" s="335"/>
    </row>
    <row r="118" spans="1:24">
      <c r="A118" s="207" t="s">
        <v>1226</v>
      </c>
      <c r="B118" s="341">
        <v>3</v>
      </c>
      <c r="C118" s="341">
        <v>5</v>
      </c>
      <c r="D118" s="341">
        <v>1</v>
      </c>
      <c r="E118" s="341">
        <v>1</v>
      </c>
      <c r="F118" s="341">
        <v>5</v>
      </c>
      <c r="G118" s="341">
        <v>1</v>
      </c>
      <c r="H118" s="341">
        <v>3</v>
      </c>
      <c r="I118" s="341">
        <v>5</v>
      </c>
      <c r="J118" s="341">
        <v>5</v>
      </c>
      <c r="K118" s="341">
        <v>3</v>
      </c>
      <c r="L118" s="341">
        <v>3</v>
      </c>
      <c r="M118" s="341">
        <v>3</v>
      </c>
      <c r="N118" s="342"/>
      <c r="O118" s="342"/>
      <c r="P118" s="345"/>
      <c r="Q118" s="335"/>
      <c r="R118" s="335"/>
      <c r="S118" s="335"/>
      <c r="T118" s="335"/>
      <c r="U118" s="335"/>
      <c r="V118" s="335"/>
      <c r="W118" s="335"/>
      <c r="X118" s="335"/>
    </row>
    <row r="119" spans="1:24">
      <c r="A119" s="208" t="s">
        <v>1296</v>
      </c>
      <c r="B119" s="209">
        <f>100*B118/5*B2</f>
        <v>7.1999999999999993</v>
      </c>
      <c r="C119" s="209">
        <f t="shared" ref="C119:M119" si="40">100*C118/5*C2</f>
        <v>12</v>
      </c>
      <c r="D119" s="209">
        <f t="shared" si="40"/>
        <v>2</v>
      </c>
      <c r="E119" s="209">
        <f t="shared" si="40"/>
        <v>1.7999999999999998</v>
      </c>
      <c r="F119" s="209">
        <f t="shared" si="40"/>
        <v>5</v>
      </c>
      <c r="G119" s="209">
        <f t="shared" si="40"/>
        <v>0.8</v>
      </c>
      <c r="H119" s="209">
        <f t="shared" si="40"/>
        <v>2.4</v>
      </c>
      <c r="I119" s="209">
        <f t="shared" si="40"/>
        <v>9</v>
      </c>
      <c r="J119" s="209">
        <f t="shared" si="40"/>
        <v>10</v>
      </c>
      <c r="K119" s="209">
        <f t="shared" si="40"/>
        <v>6</v>
      </c>
      <c r="L119" s="209">
        <f t="shared" si="40"/>
        <v>3</v>
      </c>
      <c r="M119" s="209">
        <f t="shared" si="40"/>
        <v>6</v>
      </c>
      <c r="N119" s="344">
        <f t="shared" si="25"/>
        <v>65.2</v>
      </c>
      <c r="O119" s="344">
        <f>RANK(N119,$N$5:$N$137)+COUNTIF($N$5:N119,N119)-1</f>
        <v>30</v>
      </c>
      <c r="P119" s="345"/>
      <c r="Q119" s="335"/>
      <c r="R119" s="335"/>
      <c r="S119" s="335"/>
      <c r="T119" s="335"/>
      <c r="U119" s="335"/>
      <c r="V119" s="335"/>
      <c r="W119" s="335"/>
      <c r="X119" s="335"/>
    </row>
    <row r="120" spans="1:24" s="114" customFormat="1">
      <c r="A120" s="37"/>
      <c r="B120" s="26"/>
      <c r="C120" s="26"/>
      <c r="D120" s="26"/>
      <c r="E120" s="26"/>
      <c r="F120" s="26"/>
      <c r="G120" s="26"/>
      <c r="H120" s="26"/>
      <c r="I120" s="26"/>
      <c r="J120" s="26"/>
      <c r="K120" s="26"/>
      <c r="L120" s="26"/>
      <c r="M120" s="26"/>
      <c r="N120" s="348"/>
      <c r="O120" s="229"/>
      <c r="P120" s="345"/>
      <c r="Q120" s="335"/>
      <c r="R120" s="335"/>
      <c r="S120" s="335"/>
      <c r="T120" s="335"/>
      <c r="U120" s="335"/>
      <c r="V120" s="335"/>
      <c r="W120" s="335"/>
      <c r="X120" s="335"/>
    </row>
    <row r="121" spans="1:24">
      <c r="A121" s="207" t="s">
        <v>1264</v>
      </c>
      <c r="B121" s="341">
        <v>3</v>
      </c>
      <c r="C121" s="341">
        <v>5</v>
      </c>
      <c r="D121" s="341">
        <v>1</v>
      </c>
      <c r="E121" s="341">
        <v>1</v>
      </c>
      <c r="F121" s="341">
        <v>5</v>
      </c>
      <c r="G121" s="341">
        <v>1</v>
      </c>
      <c r="H121" s="341">
        <v>1</v>
      </c>
      <c r="I121" s="341">
        <v>3</v>
      </c>
      <c r="J121" s="341">
        <v>3</v>
      </c>
      <c r="K121" s="341">
        <v>5</v>
      </c>
      <c r="L121" s="341">
        <v>3</v>
      </c>
      <c r="M121" s="341">
        <v>5</v>
      </c>
      <c r="N121" s="342"/>
      <c r="O121" s="342"/>
      <c r="P121" s="345"/>
      <c r="Q121" s="335"/>
      <c r="R121" s="335"/>
      <c r="S121" s="335"/>
      <c r="T121" s="335"/>
      <c r="U121" s="335"/>
      <c r="V121" s="335"/>
      <c r="W121" s="335"/>
      <c r="X121" s="335"/>
    </row>
    <row r="122" spans="1:24">
      <c r="A122" s="208" t="s">
        <v>1296</v>
      </c>
      <c r="B122" s="209">
        <f>100*B121/5*B2</f>
        <v>7.1999999999999993</v>
      </c>
      <c r="C122" s="209">
        <f t="shared" ref="C122:M122" si="41">100*C121/5*C2</f>
        <v>12</v>
      </c>
      <c r="D122" s="209">
        <f t="shared" si="41"/>
        <v>2</v>
      </c>
      <c r="E122" s="209">
        <f t="shared" si="41"/>
        <v>1.7999999999999998</v>
      </c>
      <c r="F122" s="209">
        <f t="shared" si="41"/>
        <v>5</v>
      </c>
      <c r="G122" s="209">
        <f t="shared" si="41"/>
        <v>0.8</v>
      </c>
      <c r="H122" s="209">
        <f t="shared" si="41"/>
        <v>0.8</v>
      </c>
      <c r="I122" s="209">
        <f t="shared" si="41"/>
        <v>5.3999999999999995</v>
      </c>
      <c r="J122" s="209">
        <f t="shared" si="41"/>
        <v>6</v>
      </c>
      <c r="K122" s="209">
        <f t="shared" si="41"/>
        <v>10</v>
      </c>
      <c r="L122" s="209">
        <f t="shared" si="41"/>
        <v>3</v>
      </c>
      <c r="M122" s="209">
        <f t="shared" si="41"/>
        <v>10</v>
      </c>
      <c r="N122" s="344">
        <f t="shared" si="25"/>
        <v>64</v>
      </c>
      <c r="O122" s="344">
        <f>RANK(N122,$N$5:$N$137)+COUNTIF($N$5:N122,N122)-1</f>
        <v>33</v>
      </c>
      <c r="P122" s="345"/>
      <c r="Q122" s="335"/>
      <c r="R122" s="335"/>
      <c r="S122" s="335"/>
      <c r="T122" s="335"/>
      <c r="U122" s="335"/>
      <c r="V122" s="335"/>
      <c r="W122" s="335"/>
      <c r="X122" s="335"/>
    </row>
    <row r="123" spans="1:24" s="114" customFormat="1">
      <c r="A123" s="37"/>
      <c r="B123" s="26"/>
      <c r="C123" s="26"/>
      <c r="D123" s="26"/>
      <c r="E123" s="26"/>
      <c r="F123" s="26"/>
      <c r="G123" s="26"/>
      <c r="H123" s="26"/>
      <c r="I123" s="26"/>
      <c r="J123" s="26"/>
      <c r="K123" s="26"/>
      <c r="L123" s="26"/>
      <c r="M123" s="26"/>
      <c r="N123" s="348"/>
      <c r="O123" s="229"/>
      <c r="P123" s="345"/>
      <c r="Q123" s="335"/>
      <c r="R123" s="335"/>
      <c r="S123" s="335"/>
      <c r="T123" s="335"/>
      <c r="U123" s="335"/>
      <c r="V123" s="335"/>
      <c r="W123" s="335"/>
      <c r="X123" s="335"/>
    </row>
    <row r="124" spans="1:24">
      <c r="A124" s="207" t="s">
        <v>1281</v>
      </c>
      <c r="B124" s="341">
        <v>5</v>
      </c>
      <c r="C124" s="341">
        <v>5</v>
      </c>
      <c r="D124" s="341">
        <v>1</v>
      </c>
      <c r="E124" s="341">
        <v>1</v>
      </c>
      <c r="F124" s="341">
        <v>1</v>
      </c>
      <c r="G124" s="341">
        <v>5</v>
      </c>
      <c r="H124" s="341">
        <v>1</v>
      </c>
      <c r="I124" s="341">
        <v>1</v>
      </c>
      <c r="J124" s="341">
        <v>3</v>
      </c>
      <c r="K124" s="341">
        <v>5</v>
      </c>
      <c r="L124" s="341">
        <v>5</v>
      </c>
      <c r="M124" s="341">
        <v>5</v>
      </c>
      <c r="N124" s="342"/>
      <c r="O124" s="342"/>
      <c r="P124" s="345"/>
      <c r="Q124" s="335"/>
      <c r="R124" s="335"/>
      <c r="S124" s="335"/>
      <c r="T124" s="335"/>
      <c r="U124" s="335"/>
      <c r="V124" s="335"/>
      <c r="W124" s="335"/>
      <c r="X124" s="335"/>
    </row>
    <row r="125" spans="1:24">
      <c r="A125" s="208" t="s">
        <v>1296</v>
      </c>
      <c r="B125" s="209">
        <f>100*B124/5*B2</f>
        <v>12</v>
      </c>
      <c r="C125" s="209">
        <f t="shared" ref="C125:M125" si="42">100*C124/5*C2</f>
        <v>12</v>
      </c>
      <c r="D125" s="209">
        <f t="shared" si="42"/>
        <v>2</v>
      </c>
      <c r="E125" s="209">
        <f t="shared" si="42"/>
        <v>1.7999999999999998</v>
      </c>
      <c r="F125" s="209">
        <f t="shared" si="42"/>
        <v>1</v>
      </c>
      <c r="G125" s="209">
        <f t="shared" si="42"/>
        <v>4</v>
      </c>
      <c r="H125" s="209">
        <f t="shared" si="42"/>
        <v>0.8</v>
      </c>
      <c r="I125" s="209">
        <f t="shared" si="42"/>
        <v>1.7999999999999998</v>
      </c>
      <c r="J125" s="209">
        <f t="shared" si="42"/>
        <v>6</v>
      </c>
      <c r="K125" s="209">
        <f t="shared" si="42"/>
        <v>10</v>
      </c>
      <c r="L125" s="209">
        <f t="shared" si="42"/>
        <v>5</v>
      </c>
      <c r="M125" s="209">
        <f t="shared" si="42"/>
        <v>10</v>
      </c>
      <c r="N125" s="344">
        <f t="shared" si="25"/>
        <v>66.399999999999991</v>
      </c>
      <c r="O125" s="344">
        <f>RANK(N125,$N$5:$N$137)+COUNTIF($N$5:N125,N125)-1</f>
        <v>25</v>
      </c>
      <c r="P125" s="345"/>
      <c r="Q125" s="335"/>
      <c r="R125" s="335"/>
      <c r="S125" s="335"/>
      <c r="T125" s="335"/>
      <c r="U125" s="335"/>
      <c r="V125" s="335"/>
      <c r="W125" s="335"/>
      <c r="X125" s="335"/>
    </row>
    <row r="126" spans="1:24" s="114" customFormat="1">
      <c r="A126" s="37"/>
      <c r="B126" s="26"/>
      <c r="C126" s="26"/>
      <c r="D126" s="26"/>
      <c r="E126" s="26"/>
      <c r="F126" s="26"/>
      <c r="G126" s="26"/>
      <c r="H126" s="26"/>
      <c r="I126" s="26"/>
      <c r="J126" s="26"/>
      <c r="K126" s="26"/>
      <c r="L126" s="26"/>
      <c r="M126" s="26"/>
      <c r="N126" s="348"/>
      <c r="O126" s="229"/>
      <c r="P126" s="345"/>
      <c r="Q126" s="335"/>
      <c r="R126" s="335"/>
      <c r="S126" s="335"/>
      <c r="T126" s="335"/>
      <c r="U126" s="335"/>
      <c r="V126" s="335"/>
      <c r="W126" s="335"/>
      <c r="X126" s="335"/>
    </row>
    <row r="127" spans="1:24">
      <c r="A127" s="207" t="s">
        <v>1283</v>
      </c>
      <c r="B127" s="341">
        <v>3</v>
      </c>
      <c r="C127" s="341">
        <v>5</v>
      </c>
      <c r="D127" s="341">
        <v>1</v>
      </c>
      <c r="E127" s="341">
        <v>1</v>
      </c>
      <c r="F127" s="341">
        <v>5</v>
      </c>
      <c r="G127" s="341">
        <v>1</v>
      </c>
      <c r="H127" s="341">
        <v>3</v>
      </c>
      <c r="I127" s="341">
        <v>3</v>
      </c>
      <c r="J127" s="246">
        <v>3</v>
      </c>
      <c r="K127" s="246">
        <v>5</v>
      </c>
      <c r="L127" s="341">
        <v>3</v>
      </c>
      <c r="M127" s="341">
        <v>3</v>
      </c>
      <c r="N127" s="342"/>
      <c r="O127" s="342"/>
      <c r="P127" s="345"/>
      <c r="Q127" s="335"/>
      <c r="R127" s="335"/>
      <c r="S127" s="335"/>
      <c r="T127" s="335"/>
      <c r="U127" s="335"/>
      <c r="V127" s="335"/>
      <c r="W127" s="335"/>
      <c r="X127" s="335"/>
    </row>
    <row r="128" spans="1:24">
      <c r="A128" s="208" t="s">
        <v>1296</v>
      </c>
      <c r="B128" s="209">
        <f>100*B127/5*B2</f>
        <v>7.1999999999999993</v>
      </c>
      <c r="C128" s="209">
        <f t="shared" ref="C128:M128" si="43">100*C127/5*C2</f>
        <v>12</v>
      </c>
      <c r="D128" s="209">
        <f t="shared" si="43"/>
        <v>2</v>
      </c>
      <c r="E128" s="209">
        <f t="shared" si="43"/>
        <v>1.7999999999999998</v>
      </c>
      <c r="F128" s="209">
        <f t="shared" si="43"/>
        <v>5</v>
      </c>
      <c r="G128" s="209">
        <f t="shared" si="43"/>
        <v>0.8</v>
      </c>
      <c r="H128" s="209">
        <f t="shared" si="43"/>
        <v>2.4</v>
      </c>
      <c r="I128" s="209">
        <f t="shared" si="43"/>
        <v>5.3999999999999995</v>
      </c>
      <c r="J128" s="209">
        <f t="shared" si="43"/>
        <v>6</v>
      </c>
      <c r="K128" s="209">
        <f t="shared" si="43"/>
        <v>10</v>
      </c>
      <c r="L128" s="209">
        <f t="shared" si="43"/>
        <v>3</v>
      </c>
      <c r="M128" s="209">
        <f t="shared" si="43"/>
        <v>6</v>
      </c>
      <c r="N128" s="344">
        <f t="shared" si="25"/>
        <v>61.6</v>
      </c>
      <c r="O128" s="344">
        <f>RANK(N128,$N$5:$N$137)+COUNTIF($N$5:N128,N128)-1</f>
        <v>39</v>
      </c>
      <c r="P128" s="345"/>
      <c r="Q128" s="335"/>
      <c r="R128" s="335"/>
      <c r="S128" s="335"/>
      <c r="T128" s="335"/>
      <c r="U128" s="335"/>
      <c r="V128" s="335"/>
      <c r="W128" s="335"/>
      <c r="X128" s="335"/>
    </row>
    <row r="129" spans="1:24" s="114" customFormat="1">
      <c r="A129" s="37"/>
      <c r="B129" s="26"/>
      <c r="C129" s="26"/>
      <c r="D129" s="26"/>
      <c r="E129" s="26"/>
      <c r="F129" s="26"/>
      <c r="G129" s="26"/>
      <c r="H129" s="26"/>
      <c r="I129" s="26"/>
      <c r="J129" s="26"/>
      <c r="K129" s="26"/>
      <c r="L129" s="26"/>
      <c r="M129" s="26"/>
      <c r="N129" s="348"/>
      <c r="O129" s="229"/>
      <c r="P129" s="345"/>
      <c r="Q129" s="335"/>
      <c r="R129" s="335"/>
      <c r="S129" s="335"/>
      <c r="T129" s="335"/>
      <c r="U129" s="335"/>
      <c r="V129" s="335"/>
      <c r="W129" s="335"/>
      <c r="X129" s="335"/>
    </row>
    <row r="130" spans="1:24">
      <c r="A130" s="207" t="s">
        <v>1261</v>
      </c>
      <c r="B130" s="341">
        <v>3</v>
      </c>
      <c r="C130" s="341">
        <v>5</v>
      </c>
      <c r="D130" s="341">
        <v>1</v>
      </c>
      <c r="E130" s="341">
        <v>1</v>
      </c>
      <c r="F130" s="341">
        <v>5</v>
      </c>
      <c r="G130" s="341">
        <v>5</v>
      </c>
      <c r="H130" s="341">
        <v>1</v>
      </c>
      <c r="I130" s="341">
        <v>3</v>
      </c>
      <c r="J130" s="341">
        <v>3</v>
      </c>
      <c r="K130" s="341">
        <v>5</v>
      </c>
      <c r="L130" s="341">
        <v>5</v>
      </c>
      <c r="M130" s="341">
        <v>5</v>
      </c>
      <c r="N130" s="342"/>
      <c r="O130" s="342"/>
      <c r="P130" s="345"/>
      <c r="Q130" s="335"/>
      <c r="R130" s="335"/>
      <c r="S130" s="335"/>
      <c r="T130" s="335"/>
      <c r="U130" s="335"/>
      <c r="V130" s="335"/>
      <c r="W130" s="335"/>
      <c r="X130" s="335"/>
    </row>
    <row r="131" spans="1:24">
      <c r="A131" s="208" t="s">
        <v>1296</v>
      </c>
      <c r="B131" s="209">
        <f>100*B130/5*B2</f>
        <v>7.1999999999999993</v>
      </c>
      <c r="C131" s="209">
        <f t="shared" ref="C131:M131" si="44">100*C130/5*C2</f>
        <v>12</v>
      </c>
      <c r="D131" s="209">
        <f t="shared" si="44"/>
        <v>2</v>
      </c>
      <c r="E131" s="209">
        <f t="shared" si="44"/>
        <v>1.7999999999999998</v>
      </c>
      <c r="F131" s="209">
        <f t="shared" si="44"/>
        <v>5</v>
      </c>
      <c r="G131" s="209">
        <f t="shared" si="44"/>
        <v>4</v>
      </c>
      <c r="H131" s="209">
        <f t="shared" si="44"/>
        <v>0.8</v>
      </c>
      <c r="I131" s="209">
        <f t="shared" si="44"/>
        <v>5.3999999999999995</v>
      </c>
      <c r="J131" s="209">
        <f t="shared" si="44"/>
        <v>6</v>
      </c>
      <c r="K131" s="209">
        <f t="shared" si="44"/>
        <v>10</v>
      </c>
      <c r="L131" s="209">
        <f t="shared" si="44"/>
        <v>5</v>
      </c>
      <c r="M131" s="209">
        <f t="shared" si="44"/>
        <v>10</v>
      </c>
      <c r="N131" s="344">
        <f t="shared" si="25"/>
        <v>69.199999999999989</v>
      </c>
      <c r="O131" s="344">
        <f>RANK(N131,$N$5:$N$137)+COUNTIF($N$5:N131,N131)-1</f>
        <v>19</v>
      </c>
      <c r="P131" s="345"/>
      <c r="Q131" s="335"/>
      <c r="R131" s="335"/>
      <c r="S131" s="335"/>
      <c r="T131" s="335"/>
      <c r="U131" s="335"/>
      <c r="V131" s="335"/>
      <c r="W131" s="335"/>
      <c r="X131" s="335"/>
    </row>
    <row r="132" spans="1:24" s="114" customFormat="1">
      <c r="A132" s="37"/>
      <c r="B132" s="26"/>
      <c r="C132" s="26"/>
      <c r="D132" s="26"/>
      <c r="E132" s="26"/>
      <c r="F132" s="26"/>
      <c r="G132" s="26"/>
      <c r="H132" s="26"/>
      <c r="I132" s="26"/>
      <c r="J132" s="26"/>
      <c r="K132" s="26"/>
      <c r="L132" s="26"/>
      <c r="M132" s="26"/>
      <c r="N132" s="229"/>
      <c r="O132" s="229"/>
      <c r="P132" s="345"/>
      <c r="Q132" s="335"/>
      <c r="R132" s="335"/>
      <c r="S132" s="335"/>
      <c r="T132" s="335"/>
      <c r="U132" s="335"/>
      <c r="V132" s="335"/>
      <c r="W132" s="335"/>
      <c r="X132" s="335"/>
    </row>
    <row r="133" spans="1:24">
      <c r="A133" s="207" t="s">
        <v>1260</v>
      </c>
      <c r="B133" s="341">
        <v>5</v>
      </c>
      <c r="C133" s="341">
        <v>5</v>
      </c>
      <c r="D133" s="341">
        <v>1</v>
      </c>
      <c r="E133" s="246">
        <v>1</v>
      </c>
      <c r="F133" s="341">
        <v>5</v>
      </c>
      <c r="G133" s="341">
        <v>5</v>
      </c>
      <c r="H133" s="341">
        <v>1</v>
      </c>
      <c r="I133" s="341">
        <v>3</v>
      </c>
      <c r="J133" s="341">
        <v>3</v>
      </c>
      <c r="K133" s="341">
        <v>5</v>
      </c>
      <c r="L133" s="341">
        <v>3</v>
      </c>
      <c r="M133" s="341">
        <v>3</v>
      </c>
      <c r="N133" s="342"/>
      <c r="O133" s="342"/>
      <c r="P133" s="345"/>
      <c r="Q133" s="335"/>
      <c r="R133" s="335"/>
      <c r="S133" s="335"/>
      <c r="T133" s="335"/>
      <c r="U133" s="335"/>
      <c r="V133" s="335"/>
      <c r="W133" s="335"/>
      <c r="X133" s="335"/>
    </row>
    <row r="134" spans="1:24">
      <c r="A134" s="208" t="s">
        <v>1296</v>
      </c>
      <c r="B134" s="209">
        <f>100*B133/5*B2</f>
        <v>12</v>
      </c>
      <c r="C134" s="209">
        <f t="shared" ref="C134:M134" si="45">100*C133/5*C2</f>
        <v>12</v>
      </c>
      <c r="D134" s="209">
        <f t="shared" si="45"/>
        <v>2</v>
      </c>
      <c r="E134" s="209">
        <f t="shared" si="45"/>
        <v>1.7999999999999998</v>
      </c>
      <c r="F134" s="209">
        <f t="shared" si="45"/>
        <v>5</v>
      </c>
      <c r="G134" s="209">
        <f t="shared" si="45"/>
        <v>4</v>
      </c>
      <c r="H134" s="209">
        <f t="shared" si="45"/>
        <v>0.8</v>
      </c>
      <c r="I134" s="209">
        <f t="shared" si="45"/>
        <v>5.3999999999999995</v>
      </c>
      <c r="J134" s="209">
        <f t="shared" si="45"/>
        <v>6</v>
      </c>
      <c r="K134" s="209">
        <f t="shared" si="45"/>
        <v>10</v>
      </c>
      <c r="L134" s="209">
        <f t="shared" si="45"/>
        <v>3</v>
      </c>
      <c r="M134" s="209">
        <f t="shared" si="45"/>
        <v>6</v>
      </c>
      <c r="N134" s="344">
        <f t="shared" si="25"/>
        <v>68</v>
      </c>
      <c r="O134" s="344">
        <f>RANK(N134,$N$5:$N$137)+COUNTIF($N$5:N134,N134)-1</f>
        <v>22</v>
      </c>
      <c r="P134" s="345"/>
      <c r="Q134" s="335"/>
      <c r="R134" s="335"/>
      <c r="S134" s="335"/>
      <c r="T134" s="335"/>
      <c r="U134" s="335"/>
      <c r="V134" s="335"/>
      <c r="W134" s="335"/>
      <c r="X134" s="335"/>
    </row>
    <row r="135" spans="1:24" s="114" customFormat="1">
      <c r="A135" s="46"/>
      <c r="B135" s="359"/>
      <c r="C135" s="359"/>
      <c r="D135" s="359"/>
      <c r="E135" s="359"/>
      <c r="F135" s="359"/>
      <c r="G135" s="359"/>
      <c r="H135" s="359"/>
      <c r="I135" s="359"/>
      <c r="J135" s="359"/>
      <c r="K135" s="359"/>
      <c r="L135" s="359"/>
      <c r="M135" s="359"/>
      <c r="N135" s="292"/>
      <c r="O135" s="292"/>
      <c r="P135" s="345"/>
      <c r="Q135" s="335"/>
      <c r="R135" s="335"/>
      <c r="S135" s="335"/>
      <c r="T135" s="335"/>
      <c r="U135" s="335"/>
      <c r="V135" s="335"/>
      <c r="W135" s="335"/>
      <c r="X135" s="335"/>
    </row>
    <row r="136" spans="1:24">
      <c r="A136" s="362" t="s">
        <v>689</v>
      </c>
      <c r="B136" s="341">
        <v>3</v>
      </c>
      <c r="C136" s="341">
        <v>5</v>
      </c>
      <c r="D136" s="341">
        <v>1</v>
      </c>
      <c r="E136" s="246">
        <v>5</v>
      </c>
      <c r="F136" s="341">
        <v>5</v>
      </c>
      <c r="G136" s="341">
        <v>1</v>
      </c>
      <c r="H136" s="341">
        <v>3</v>
      </c>
      <c r="I136" s="341">
        <v>3</v>
      </c>
      <c r="J136" s="341">
        <v>5</v>
      </c>
      <c r="K136" s="341">
        <v>5</v>
      </c>
      <c r="L136" s="341">
        <v>3</v>
      </c>
      <c r="M136" s="341">
        <v>3</v>
      </c>
      <c r="N136" s="342"/>
      <c r="O136" s="342"/>
      <c r="P136" s="345"/>
      <c r="Q136" s="335"/>
      <c r="R136" s="335"/>
      <c r="S136" s="335"/>
      <c r="T136" s="335"/>
      <c r="U136" s="335"/>
      <c r="V136" s="335"/>
      <c r="W136" s="335"/>
      <c r="X136" s="335"/>
    </row>
    <row r="137" spans="1:24" ht="30">
      <c r="A137" s="208" t="s">
        <v>1296</v>
      </c>
      <c r="B137" s="209">
        <f>100*B136/5*B2</f>
        <v>7.1999999999999993</v>
      </c>
      <c r="C137" s="209">
        <f t="shared" ref="C137:M137" si="46">100*C136/5*C2</f>
        <v>12</v>
      </c>
      <c r="D137" s="209">
        <f t="shared" si="46"/>
        <v>2</v>
      </c>
      <c r="E137" s="209">
        <f t="shared" si="46"/>
        <v>9</v>
      </c>
      <c r="F137" s="209">
        <f t="shared" si="46"/>
        <v>5</v>
      </c>
      <c r="G137" s="209">
        <f t="shared" si="46"/>
        <v>0.8</v>
      </c>
      <c r="H137" s="209">
        <f t="shared" si="46"/>
        <v>2.4</v>
      </c>
      <c r="I137" s="209">
        <f t="shared" si="46"/>
        <v>5.3999999999999995</v>
      </c>
      <c r="J137" s="209">
        <f t="shared" si="46"/>
        <v>10</v>
      </c>
      <c r="K137" s="209">
        <f t="shared" si="46"/>
        <v>10</v>
      </c>
      <c r="L137" s="209">
        <f t="shared" si="46"/>
        <v>3</v>
      </c>
      <c r="M137" s="209">
        <f t="shared" si="46"/>
        <v>6</v>
      </c>
      <c r="N137" s="344">
        <f t="shared" ref="N137" si="47">SUM(B137:M137)</f>
        <v>72.8</v>
      </c>
      <c r="O137" s="344">
        <f>RANK(N137,$N$5:$N$137)+COUNTIF($N$5:N137,N137)-1</f>
        <v>12</v>
      </c>
      <c r="P137" s="306" t="s">
        <v>1499</v>
      </c>
      <c r="Q137" s="335"/>
      <c r="R137" s="335"/>
      <c r="S137" s="335"/>
      <c r="T137" s="335"/>
      <c r="U137" s="335"/>
      <c r="V137" s="335"/>
      <c r="W137" s="335"/>
      <c r="X137" s="335"/>
    </row>
  </sheetData>
  <conditionalFormatting sqref="N1:N3 N138:N1048576">
    <cfRule type="top10" dxfId="4" priority="13" rank="10"/>
  </conditionalFormatting>
  <conditionalFormatting sqref="N5:N137">
    <cfRule type="dataBar" priority="12">
      <dataBar>
        <cfvo type="min"/>
        <cfvo type="max"/>
        <color rgb="FF638EC6"/>
      </dataBar>
      <extLst>
        <ext xmlns:x14="http://schemas.microsoft.com/office/spreadsheetml/2009/9/main" uri="{B025F937-C7B1-47D3-B67F-A62EFF666E3E}">
          <x14:id>{BDC2E3C9-A1E9-475C-8700-EE03863B327A}</x14:id>
        </ext>
      </extLst>
    </cfRule>
  </conditionalFormatting>
  <conditionalFormatting sqref="O5:P137">
    <cfRule type="cellIs" dxfId="3" priority="1" operator="between">
      <formula>1</formula>
      <formula>12</formula>
    </cfRule>
    <cfRule type="cellIs" dxfId="2" priority="2" operator="between">
      <formula>1</formula>
      <formula>11</formula>
    </cfRule>
  </conditionalFormatting>
  <pageMargins left="0.7" right="0.7" top="0.75" bottom="0.75" header="0.3" footer="0.3"/>
  <pageSetup paperSize="9" scale="14" orientation="portrait" horizontalDpi="360" verticalDpi="360" r:id="rId1"/>
  <extLst>
    <ext xmlns:x14="http://schemas.microsoft.com/office/spreadsheetml/2009/9/main" uri="{78C0D931-6437-407d-A8EE-F0AAD7539E65}">
      <x14:conditionalFormattings>
        <x14:conditionalFormatting xmlns:xm="http://schemas.microsoft.com/office/excel/2006/main">
          <x14:cfRule type="dataBar" id="{BDC2E3C9-A1E9-475C-8700-EE03863B327A}">
            <x14:dataBar minLength="0" maxLength="100" gradient="0">
              <x14:cfvo type="autoMin"/>
              <x14:cfvo type="autoMax"/>
              <x14:negativeFillColor rgb="FFFF0000"/>
              <x14:axisColor rgb="FF000000"/>
            </x14:dataBar>
          </x14:cfRule>
          <xm:sqref>N5:N137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741C0-5600-46C9-9616-5A019CC1D9CA}">
  <dimension ref="A1:B11"/>
  <sheetViews>
    <sheetView workbookViewId="0">
      <selection activeCell="A19" sqref="A19"/>
    </sheetView>
  </sheetViews>
  <sheetFormatPr defaultRowHeight="15"/>
  <cols>
    <col min="1" max="1" width="57.85546875" bestFit="1" customWidth="1"/>
    <col min="2" max="2" width="26" customWidth="1"/>
  </cols>
  <sheetData>
    <row r="1" spans="1:2" ht="15.75">
      <c r="A1" s="363" t="s">
        <v>1502</v>
      </c>
      <c r="B1" s="364" t="s">
        <v>1500</v>
      </c>
    </row>
    <row r="2" spans="1:2">
      <c r="A2" s="201" t="s">
        <v>1126</v>
      </c>
      <c r="B2" s="344">
        <v>1</v>
      </c>
    </row>
    <row r="3" spans="1:2">
      <c r="A3" s="201" t="s">
        <v>753</v>
      </c>
      <c r="B3" s="344">
        <v>2</v>
      </c>
    </row>
    <row r="4" spans="1:2">
      <c r="A4" s="201" t="s">
        <v>1194</v>
      </c>
      <c r="B4" s="344">
        <v>3</v>
      </c>
    </row>
    <row r="5" spans="1:2">
      <c r="A5" s="201" t="s">
        <v>1158</v>
      </c>
      <c r="B5" s="344">
        <v>4</v>
      </c>
    </row>
    <row r="6" spans="1:2">
      <c r="A6" s="237" t="s">
        <v>1259</v>
      </c>
      <c r="B6" s="344">
        <v>5</v>
      </c>
    </row>
    <row r="7" spans="1:2">
      <c r="A7" s="201" t="s">
        <v>1501</v>
      </c>
      <c r="B7" s="344">
        <v>6</v>
      </c>
    </row>
    <row r="8" spans="1:2">
      <c r="A8" s="201" t="s">
        <v>550</v>
      </c>
      <c r="B8" s="344">
        <v>7</v>
      </c>
    </row>
    <row r="9" spans="1:2">
      <c r="A9" s="201" t="s">
        <v>1129</v>
      </c>
      <c r="B9" s="344">
        <v>8</v>
      </c>
    </row>
    <row r="10" spans="1:2" ht="18" customHeight="1">
      <c r="A10" s="201" t="s">
        <v>41</v>
      </c>
      <c r="B10" s="344">
        <v>9</v>
      </c>
    </row>
    <row r="11" spans="1:2">
      <c r="A11" s="201" t="s">
        <v>1272</v>
      </c>
      <c r="B11" s="344">
        <v>10</v>
      </c>
    </row>
  </sheetData>
  <conditionalFormatting sqref="B2:B11">
    <cfRule type="cellIs" dxfId="1" priority="1" operator="between">
      <formula>1</formula>
      <formula>12</formula>
    </cfRule>
    <cfRule type="cellIs" dxfId="0" priority="2" operator="between">
      <formula>1</formula>
      <formula>11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C58BB-91F7-4C0F-93D8-B0707A0353A2}">
  <sheetPr>
    <pageSetUpPr fitToPage="1"/>
  </sheetPr>
  <dimension ref="A1:AA91"/>
  <sheetViews>
    <sheetView tabSelected="1" zoomScale="70" zoomScaleNormal="70" workbookViewId="0">
      <selection activeCell="A3" sqref="A3"/>
    </sheetView>
  </sheetViews>
  <sheetFormatPr defaultRowHeight="15"/>
  <cols>
    <col min="1" max="1" width="32.42578125" style="112" customWidth="1"/>
    <col min="2" max="2" width="48.42578125" style="18" customWidth="1"/>
    <col min="3" max="3" width="26.28515625" customWidth="1"/>
    <col min="4" max="4" width="41.42578125" style="18" customWidth="1"/>
    <col min="5" max="5" width="72" customWidth="1"/>
    <col min="6" max="6" width="26.140625" customWidth="1"/>
    <col min="7" max="7" width="33.5703125" customWidth="1"/>
    <col min="8" max="8" width="16.85546875" customWidth="1"/>
    <col min="9" max="9" width="28.28515625" bestFit="1" customWidth="1"/>
    <col min="10" max="10" width="12.42578125" bestFit="1" customWidth="1"/>
  </cols>
  <sheetData>
    <row r="1" spans="1:27">
      <c r="A1" s="167" t="s">
        <v>1284</v>
      </c>
      <c r="B1" s="167" t="s">
        <v>1285</v>
      </c>
      <c r="D1"/>
    </row>
    <row r="2" spans="1:27">
      <c r="A2" s="365"/>
      <c r="B2" s="18" t="s">
        <v>1505</v>
      </c>
      <c r="D2"/>
    </row>
    <row r="3" spans="1:27">
      <c r="A3" s="366"/>
      <c r="B3" s="18" t="s">
        <v>1504</v>
      </c>
      <c r="D3"/>
    </row>
    <row r="4" spans="1:27">
      <c r="A4" s="367"/>
      <c r="B4" s="18" t="s">
        <v>1503</v>
      </c>
      <c r="D4"/>
    </row>
    <row r="5" spans="1:27" ht="32.450000000000003" customHeight="1">
      <c r="A5" s="181"/>
      <c r="B5"/>
      <c r="D5"/>
    </row>
    <row r="6" spans="1:27">
      <c r="A6" s="164" t="s">
        <v>438</v>
      </c>
      <c r="B6" s="161" t="s">
        <v>439</v>
      </c>
      <c r="C6" s="162" t="s">
        <v>7</v>
      </c>
      <c r="D6" s="161" t="s">
        <v>451</v>
      </c>
      <c r="E6" s="163" t="s">
        <v>1152</v>
      </c>
      <c r="F6" s="161" t="s">
        <v>447</v>
      </c>
      <c r="G6" s="161" t="s">
        <v>448</v>
      </c>
      <c r="H6" s="161" t="s">
        <v>449</v>
      </c>
      <c r="I6" s="161" t="s">
        <v>1222</v>
      </c>
      <c r="J6" s="161" t="s">
        <v>450</v>
      </c>
      <c r="L6" s="140"/>
    </row>
    <row r="7" spans="1:27">
      <c r="A7" s="384">
        <v>1</v>
      </c>
      <c r="B7" s="385" t="s">
        <v>478</v>
      </c>
      <c r="C7" s="386" t="s">
        <v>25</v>
      </c>
      <c r="D7" s="385" t="s">
        <v>491</v>
      </c>
      <c r="E7" s="387" t="s">
        <v>1077</v>
      </c>
      <c r="F7" s="387">
        <v>44253</v>
      </c>
      <c r="G7" s="388"/>
      <c r="H7" s="387">
        <v>44202</v>
      </c>
      <c r="I7" s="387">
        <v>44202</v>
      </c>
      <c r="J7" s="387">
        <v>45174</v>
      </c>
    </row>
    <row r="8" spans="1:27">
      <c r="A8" s="389">
        <v>2</v>
      </c>
      <c r="B8" s="390" t="s">
        <v>14</v>
      </c>
      <c r="C8" s="391" t="s">
        <v>1072</v>
      </c>
      <c r="D8" s="390" t="s">
        <v>492</v>
      </c>
      <c r="E8" s="392" t="s">
        <v>1073</v>
      </c>
      <c r="F8" s="393">
        <v>44228</v>
      </c>
      <c r="G8" s="392"/>
      <c r="H8" s="393">
        <v>44228</v>
      </c>
      <c r="I8" s="393">
        <v>44228</v>
      </c>
      <c r="J8" s="392"/>
    </row>
    <row r="9" spans="1:27">
      <c r="A9" s="389">
        <v>3</v>
      </c>
      <c r="B9" s="390" t="s">
        <v>205</v>
      </c>
      <c r="C9" s="391" t="s">
        <v>1072</v>
      </c>
      <c r="D9" s="390" t="s">
        <v>492</v>
      </c>
      <c r="E9" s="392" t="s">
        <v>1073</v>
      </c>
      <c r="F9" s="393">
        <v>44228</v>
      </c>
      <c r="G9" s="392"/>
      <c r="H9" s="393">
        <v>44228</v>
      </c>
      <c r="I9" s="393">
        <v>44228</v>
      </c>
      <c r="J9" s="392"/>
    </row>
    <row r="10" spans="1:27">
      <c r="A10" s="389">
        <v>4</v>
      </c>
      <c r="B10" s="390" t="s">
        <v>32</v>
      </c>
      <c r="C10" s="390" t="s">
        <v>33</v>
      </c>
      <c r="D10" s="390" t="s">
        <v>1074</v>
      </c>
      <c r="E10" s="392" t="s">
        <v>1075</v>
      </c>
      <c r="F10" s="394" t="s">
        <v>1079</v>
      </c>
      <c r="G10" s="392" t="s">
        <v>1068</v>
      </c>
      <c r="H10" s="393">
        <v>43891</v>
      </c>
      <c r="I10" s="393">
        <v>43891</v>
      </c>
      <c r="J10" s="392"/>
    </row>
    <row r="11" spans="1:27">
      <c r="A11" s="389">
        <v>5</v>
      </c>
      <c r="B11" s="390" t="s">
        <v>34</v>
      </c>
      <c r="C11" s="390" t="s">
        <v>116</v>
      </c>
      <c r="D11" s="390" t="s">
        <v>485</v>
      </c>
      <c r="E11" s="393" t="s">
        <v>1256</v>
      </c>
      <c r="F11" s="393">
        <v>44525</v>
      </c>
      <c r="G11" s="392" t="s">
        <v>1086</v>
      </c>
      <c r="H11" s="393">
        <v>44276</v>
      </c>
      <c r="I11" s="393">
        <v>44276</v>
      </c>
      <c r="J11" s="392"/>
    </row>
    <row r="12" spans="1:27">
      <c r="A12" s="389">
        <v>6</v>
      </c>
      <c r="B12" s="390" t="s">
        <v>1087</v>
      </c>
      <c r="C12" s="391" t="s">
        <v>148</v>
      </c>
      <c r="D12" s="390" t="s">
        <v>1066</v>
      </c>
      <c r="E12" s="392" t="s">
        <v>1253</v>
      </c>
      <c r="F12" s="392" t="s">
        <v>1290</v>
      </c>
      <c r="G12" s="392" t="s">
        <v>459</v>
      </c>
      <c r="H12" s="393">
        <v>44280</v>
      </c>
      <c r="I12" s="393">
        <v>44280</v>
      </c>
      <c r="J12" s="392"/>
    </row>
    <row r="13" spans="1:27">
      <c r="A13" s="389">
        <v>7</v>
      </c>
      <c r="B13" s="390" t="s">
        <v>38</v>
      </c>
      <c r="C13" s="390" t="s">
        <v>116</v>
      </c>
      <c r="D13" s="390" t="s">
        <v>486</v>
      </c>
      <c r="E13" s="393" t="s">
        <v>1255</v>
      </c>
      <c r="F13" s="393">
        <v>44525</v>
      </c>
      <c r="G13" s="392" t="s">
        <v>1082</v>
      </c>
      <c r="H13" s="393">
        <v>44290</v>
      </c>
      <c r="I13" s="393">
        <v>44290</v>
      </c>
      <c r="J13" s="392"/>
    </row>
    <row r="14" spans="1:27" s="182" customFormat="1">
      <c r="A14" s="395">
        <v>8</v>
      </c>
      <c r="B14" s="189" t="s">
        <v>1153</v>
      </c>
      <c r="C14" s="189" t="s">
        <v>1157</v>
      </c>
      <c r="D14" s="189" t="s">
        <v>457</v>
      </c>
      <c r="E14" s="190" t="s">
        <v>1195</v>
      </c>
      <c r="F14" s="191">
        <v>44348</v>
      </c>
      <c r="G14" s="190"/>
      <c r="H14" s="191">
        <v>44310</v>
      </c>
      <c r="I14" s="191">
        <v>44310</v>
      </c>
      <c r="J14" s="191">
        <v>44613</v>
      </c>
      <c r="K14"/>
      <c r="L14"/>
      <c r="M14"/>
      <c r="N14"/>
      <c r="O14"/>
      <c r="P14"/>
      <c r="Q14"/>
      <c r="R14"/>
      <c r="S14"/>
      <c r="T14"/>
      <c r="U14"/>
      <c r="V14"/>
      <c r="W14"/>
      <c r="X14"/>
      <c r="Y14"/>
      <c r="Z14"/>
      <c r="AA14"/>
    </row>
    <row r="15" spans="1:27">
      <c r="A15" s="396">
        <v>9</v>
      </c>
      <c r="B15" s="202" t="s">
        <v>41</v>
      </c>
      <c r="C15" s="202" t="s">
        <v>42</v>
      </c>
      <c r="D15" s="202" t="s">
        <v>487</v>
      </c>
      <c r="E15" s="203" t="s">
        <v>1151</v>
      </c>
      <c r="F15" s="204">
        <v>44310</v>
      </c>
      <c r="G15" s="203"/>
      <c r="H15" s="204">
        <v>44311</v>
      </c>
      <c r="I15" s="204">
        <v>44311</v>
      </c>
      <c r="J15" s="204">
        <v>44616</v>
      </c>
    </row>
    <row r="16" spans="1:27">
      <c r="A16" s="389">
        <v>10</v>
      </c>
      <c r="B16" s="390" t="s">
        <v>518</v>
      </c>
      <c r="C16" s="391" t="s">
        <v>1146</v>
      </c>
      <c r="D16" s="390" t="s">
        <v>1091</v>
      </c>
      <c r="E16" s="392" t="s">
        <v>1205</v>
      </c>
      <c r="F16" s="393">
        <v>44505</v>
      </c>
      <c r="G16" s="392" t="s">
        <v>1166</v>
      </c>
      <c r="H16" s="393">
        <v>44314</v>
      </c>
      <c r="I16" s="393">
        <v>44314</v>
      </c>
      <c r="J16" s="392"/>
    </row>
    <row r="17" spans="1:10" s="21" customFormat="1">
      <c r="A17" s="389">
        <v>11</v>
      </c>
      <c r="B17" s="390" t="s">
        <v>468</v>
      </c>
      <c r="C17" s="391" t="s">
        <v>1106</v>
      </c>
      <c r="D17" s="390" t="s">
        <v>1107</v>
      </c>
      <c r="E17" s="392" t="s">
        <v>1168</v>
      </c>
      <c r="F17" s="397" t="s">
        <v>459</v>
      </c>
      <c r="G17" s="392"/>
      <c r="H17" s="393">
        <v>44315</v>
      </c>
      <c r="I17" s="393">
        <v>44315</v>
      </c>
      <c r="J17" s="392"/>
    </row>
    <row r="18" spans="1:10">
      <c r="A18" s="389">
        <v>12</v>
      </c>
      <c r="B18" s="390" t="s">
        <v>57</v>
      </c>
      <c r="C18" s="390" t="s">
        <v>1139</v>
      </c>
      <c r="D18" s="390" t="s">
        <v>1115</v>
      </c>
      <c r="E18" s="392" t="s">
        <v>1160</v>
      </c>
      <c r="F18" s="392" t="s">
        <v>1167</v>
      </c>
      <c r="G18" s="392" t="s">
        <v>511</v>
      </c>
      <c r="H18" s="398" t="s">
        <v>1170</v>
      </c>
      <c r="I18" s="398" t="s">
        <v>1170</v>
      </c>
      <c r="J18" s="392"/>
    </row>
    <row r="19" spans="1:10">
      <c r="A19" s="389">
        <v>13</v>
      </c>
      <c r="B19" s="390" t="s">
        <v>1169</v>
      </c>
      <c r="C19" s="391" t="s">
        <v>1146</v>
      </c>
      <c r="D19" s="390" t="s">
        <v>488</v>
      </c>
      <c r="E19" s="392" t="s">
        <v>1205</v>
      </c>
      <c r="F19" s="393">
        <v>44505</v>
      </c>
      <c r="G19" s="392" t="s">
        <v>1166</v>
      </c>
      <c r="H19" s="393">
        <v>44316</v>
      </c>
      <c r="I19" s="393">
        <v>44316</v>
      </c>
      <c r="J19" s="392"/>
    </row>
    <row r="20" spans="1:10">
      <c r="A20" s="389">
        <v>14</v>
      </c>
      <c r="B20" s="390" t="s">
        <v>65</v>
      </c>
      <c r="C20" s="390" t="s">
        <v>1139</v>
      </c>
      <c r="D20" s="390" t="s">
        <v>488</v>
      </c>
      <c r="E20" s="392" t="s">
        <v>1159</v>
      </c>
      <c r="F20" s="392" t="s">
        <v>1167</v>
      </c>
      <c r="G20" s="392" t="s">
        <v>511</v>
      </c>
      <c r="H20" s="393">
        <v>44316</v>
      </c>
      <c r="I20" s="393">
        <v>44316</v>
      </c>
      <c r="J20" s="392"/>
    </row>
    <row r="21" spans="1:10">
      <c r="A21" s="395">
        <v>15</v>
      </c>
      <c r="B21" s="189" t="s">
        <v>1259</v>
      </c>
      <c r="C21" s="399" t="s">
        <v>1146</v>
      </c>
      <c r="D21" s="189" t="s">
        <v>1171</v>
      </c>
      <c r="E21" s="190" t="s">
        <v>1205</v>
      </c>
      <c r="F21" s="191">
        <v>44505</v>
      </c>
      <c r="G21" s="190" t="s">
        <v>1207</v>
      </c>
      <c r="H21" s="191">
        <v>44317</v>
      </c>
      <c r="I21" s="191">
        <v>44317</v>
      </c>
      <c r="J21" s="191">
        <v>45176</v>
      </c>
    </row>
    <row r="22" spans="1:10">
      <c r="A22" s="389">
        <v>16</v>
      </c>
      <c r="B22" s="390" t="s">
        <v>222</v>
      </c>
      <c r="C22" s="390" t="s">
        <v>1192</v>
      </c>
      <c r="D22" s="390" t="s">
        <v>496</v>
      </c>
      <c r="E22" s="392" t="s">
        <v>1257</v>
      </c>
      <c r="F22" s="397" t="s">
        <v>459</v>
      </c>
      <c r="G22" s="392"/>
      <c r="H22" s="393">
        <v>44334</v>
      </c>
      <c r="I22" s="393">
        <v>44334</v>
      </c>
      <c r="J22" s="392"/>
    </row>
    <row r="23" spans="1:10" ht="60">
      <c r="A23" s="389">
        <v>17</v>
      </c>
      <c r="B23" s="390" t="s">
        <v>1268</v>
      </c>
      <c r="C23" s="390" t="s">
        <v>1188</v>
      </c>
      <c r="D23" s="400" t="s">
        <v>1190</v>
      </c>
      <c r="E23" s="401" t="s">
        <v>1258</v>
      </c>
      <c r="F23" s="397" t="s">
        <v>459</v>
      </c>
      <c r="G23" s="392"/>
      <c r="H23" s="393">
        <v>44356</v>
      </c>
      <c r="I23" s="393">
        <v>44356</v>
      </c>
      <c r="J23" s="392"/>
    </row>
    <row r="24" spans="1:10">
      <c r="A24" s="389">
        <v>18</v>
      </c>
      <c r="B24" s="390" t="s">
        <v>1083</v>
      </c>
      <c r="C24" s="402" t="s">
        <v>481</v>
      </c>
      <c r="D24" s="390" t="s">
        <v>1084</v>
      </c>
      <c r="E24" s="393" t="s">
        <v>1203</v>
      </c>
      <c r="F24" s="393">
        <v>44365</v>
      </c>
      <c r="G24" s="392"/>
      <c r="H24" s="393">
        <v>44365</v>
      </c>
      <c r="I24" s="393">
        <v>44365</v>
      </c>
      <c r="J24" s="392"/>
    </row>
    <row r="25" spans="1:10" ht="30">
      <c r="A25" s="389">
        <v>19</v>
      </c>
      <c r="B25" s="390" t="s">
        <v>1200</v>
      </c>
      <c r="C25" s="391" t="s">
        <v>367</v>
      </c>
      <c r="D25" s="390" t="s">
        <v>1089</v>
      </c>
      <c r="E25" s="401" t="s">
        <v>1206</v>
      </c>
      <c r="F25" s="403" t="s">
        <v>459</v>
      </c>
      <c r="G25" s="390"/>
      <c r="H25" s="393">
        <v>44367</v>
      </c>
      <c r="I25" s="393">
        <v>44367</v>
      </c>
      <c r="J25" s="392"/>
    </row>
    <row r="26" spans="1:10">
      <c r="A26" s="404">
        <v>20</v>
      </c>
      <c r="B26" s="189" t="s">
        <v>1272</v>
      </c>
      <c r="C26" s="189" t="s">
        <v>173</v>
      </c>
      <c r="D26" s="189" t="s">
        <v>493</v>
      </c>
      <c r="E26" s="190" t="s">
        <v>1220</v>
      </c>
      <c r="F26" s="191">
        <v>44407</v>
      </c>
      <c r="G26" s="190" t="s">
        <v>1221</v>
      </c>
      <c r="H26" s="191">
        <v>44414</v>
      </c>
      <c r="I26" s="191">
        <v>44414</v>
      </c>
      <c r="J26" s="191">
        <v>45192</v>
      </c>
    </row>
    <row r="27" spans="1:10">
      <c r="A27" s="389">
        <v>21</v>
      </c>
      <c r="B27" s="390" t="s">
        <v>1273</v>
      </c>
      <c r="C27" s="391" t="s">
        <v>256</v>
      </c>
      <c r="D27" s="390" t="s">
        <v>494</v>
      </c>
      <c r="E27" s="393" t="s">
        <v>1227</v>
      </c>
      <c r="F27" s="393">
        <v>44509</v>
      </c>
      <c r="G27" s="392"/>
      <c r="H27" s="393">
        <v>44435</v>
      </c>
      <c r="I27" s="393">
        <v>44435</v>
      </c>
      <c r="J27" s="392"/>
    </row>
    <row r="28" spans="1:10" s="21" customFormat="1">
      <c r="A28" s="395">
        <v>22</v>
      </c>
      <c r="B28" s="189" t="s">
        <v>550</v>
      </c>
      <c r="C28" s="189" t="s">
        <v>177</v>
      </c>
      <c r="D28" s="189" t="s">
        <v>495</v>
      </c>
      <c r="E28" s="190" t="s">
        <v>1254</v>
      </c>
      <c r="F28" s="191">
        <v>44517</v>
      </c>
      <c r="G28" s="190"/>
      <c r="H28" s="191">
        <v>44453</v>
      </c>
      <c r="I28" s="191">
        <v>44453</v>
      </c>
      <c r="J28" s="191">
        <v>44621</v>
      </c>
    </row>
    <row r="29" spans="1:10" s="21" customFormat="1">
      <c r="A29" s="395">
        <v>23</v>
      </c>
      <c r="B29" s="189" t="s">
        <v>1126</v>
      </c>
      <c r="C29" s="399" t="s">
        <v>148</v>
      </c>
      <c r="D29" s="189" t="s">
        <v>1246</v>
      </c>
      <c r="E29" s="190" t="s">
        <v>1252</v>
      </c>
      <c r="F29" s="397" t="s">
        <v>459</v>
      </c>
      <c r="G29" s="190"/>
      <c r="H29" s="191">
        <v>44129</v>
      </c>
      <c r="I29" s="191">
        <v>44129</v>
      </c>
      <c r="J29" s="191">
        <v>44614</v>
      </c>
    </row>
    <row r="30" spans="1:10">
      <c r="A30" s="389">
        <v>24</v>
      </c>
      <c r="B30" s="390" t="s">
        <v>1274</v>
      </c>
      <c r="C30" s="391" t="s">
        <v>1067</v>
      </c>
      <c r="D30" s="390" t="s">
        <v>1065</v>
      </c>
      <c r="E30" s="393" t="s">
        <v>1076</v>
      </c>
      <c r="F30" s="393">
        <v>44243</v>
      </c>
      <c r="G30" s="393" t="s">
        <v>1061</v>
      </c>
      <c r="H30" s="393">
        <v>44177</v>
      </c>
      <c r="I30" s="393">
        <v>44177</v>
      </c>
      <c r="J30" s="392"/>
    </row>
    <row r="31" spans="1:10">
      <c r="A31" s="395">
        <v>25</v>
      </c>
      <c r="B31" s="189" t="s">
        <v>1129</v>
      </c>
      <c r="C31" s="399" t="s">
        <v>371</v>
      </c>
      <c r="D31" s="189" t="s">
        <v>1135</v>
      </c>
      <c r="E31" s="190" t="s">
        <v>1069</v>
      </c>
      <c r="F31" s="190" t="s">
        <v>497</v>
      </c>
      <c r="G31" s="190" t="s">
        <v>498</v>
      </c>
      <c r="H31" s="191">
        <v>44107</v>
      </c>
      <c r="I31" s="191">
        <v>44107</v>
      </c>
      <c r="J31" s="191">
        <v>45180</v>
      </c>
    </row>
    <row r="32" spans="1:10">
      <c r="A32" s="390">
        <v>26</v>
      </c>
      <c r="B32" s="390" t="s">
        <v>1231</v>
      </c>
      <c r="C32" s="391" t="s">
        <v>148</v>
      </c>
      <c r="D32" s="390" t="s">
        <v>1251</v>
      </c>
      <c r="E32" s="392" t="s">
        <v>1202</v>
      </c>
      <c r="F32" s="392" t="s">
        <v>1290</v>
      </c>
      <c r="G32" s="392" t="s">
        <v>459</v>
      </c>
      <c r="H32" s="393">
        <v>44129</v>
      </c>
      <c r="I32" s="393">
        <v>44129</v>
      </c>
      <c r="J32" s="392"/>
    </row>
    <row r="33" spans="1:10">
      <c r="A33" s="389">
        <v>27</v>
      </c>
      <c r="B33" s="390" t="s">
        <v>1275</v>
      </c>
      <c r="C33" s="391" t="s">
        <v>453</v>
      </c>
      <c r="D33" s="390" t="s">
        <v>1134</v>
      </c>
      <c r="E33" s="392" t="s">
        <v>1070</v>
      </c>
      <c r="F33" s="393">
        <v>44142</v>
      </c>
      <c r="G33" s="392"/>
      <c r="H33" s="393">
        <v>44133</v>
      </c>
      <c r="I33" s="393">
        <v>44133</v>
      </c>
      <c r="J33" s="392"/>
    </row>
    <row r="34" spans="1:10">
      <c r="A34" s="389">
        <v>28</v>
      </c>
      <c r="B34" s="390" t="s">
        <v>1011</v>
      </c>
      <c r="C34" s="391" t="s">
        <v>453</v>
      </c>
      <c r="D34" s="390" t="s">
        <v>1136</v>
      </c>
      <c r="E34" s="392" t="s">
        <v>1070</v>
      </c>
      <c r="F34" s="393" t="s">
        <v>1071</v>
      </c>
      <c r="G34" s="392"/>
      <c r="H34" s="393">
        <v>44133</v>
      </c>
      <c r="I34" s="393">
        <v>44133</v>
      </c>
      <c r="J34" s="392"/>
    </row>
    <row r="35" spans="1:10">
      <c r="A35" s="395">
        <v>29</v>
      </c>
      <c r="B35" s="189" t="s">
        <v>753</v>
      </c>
      <c r="C35" s="399" t="s">
        <v>453</v>
      </c>
      <c r="D35" s="189" t="s">
        <v>1137</v>
      </c>
      <c r="E35" s="190" t="s">
        <v>1070</v>
      </c>
      <c r="F35" s="191" t="s">
        <v>1071</v>
      </c>
      <c r="G35" s="190"/>
      <c r="H35" s="191">
        <v>44133</v>
      </c>
      <c r="I35" s="191">
        <v>44133</v>
      </c>
      <c r="J35" s="191">
        <v>45201</v>
      </c>
    </row>
    <row r="36" spans="1:10">
      <c r="A36" s="395">
        <v>30</v>
      </c>
      <c r="B36" s="189" t="s">
        <v>1194</v>
      </c>
      <c r="C36" s="399" t="s">
        <v>453</v>
      </c>
      <c r="D36" s="189" t="s">
        <v>1133</v>
      </c>
      <c r="E36" s="190" t="s">
        <v>1070</v>
      </c>
      <c r="F36" s="191">
        <v>44142</v>
      </c>
      <c r="G36" s="190"/>
      <c r="H36" s="191">
        <v>44142</v>
      </c>
      <c r="I36" s="191">
        <v>44142</v>
      </c>
      <c r="J36" s="191">
        <v>44613</v>
      </c>
    </row>
    <row r="37" spans="1:10">
      <c r="A37" s="389">
        <v>31</v>
      </c>
      <c r="B37" s="390" t="s">
        <v>1064</v>
      </c>
      <c r="C37" s="390" t="s">
        <v>33</v>
      </c>
      <c r="D37" s="405" t="s">
        <v>1241</v>
      </c>
      <c r="E37" s="394" t="s">
        <v>1076</v>
      </c>
      <c r="F37" s="393">
        <v>44243</v>
      </c>
      <c r="G37" s="393" t="s">
        <v>1061</v>
      </c>
      <c r="H37" s="393">
        <v>44177</v>
      </c>
      <c r="I37" s="393">
        <v>44177</v>
      </c>
      <c r="J37" s="392"/>
    </row>
    <row r="38" spans="1:10">
      <c r="A38" s="389">
        <v>32</v>
      </c>
      <c r="B38" s="390" t="s">
        <v>1277</v>
      </c>
      <c r="C38" s="390" t="s">
        <v>33</v>
      </c>
      <c r="D38" s="405" t="s">
        <v>1241</v>
      </c>
      <c r="E38" s="394" t="s">
        <v>1076</v>
      </c>
      <c r="F38" s="393">
        <v>44243</v>
      </c>
      <c r="G38" s="393" t="s">
        <v>1061</v>
      </c>
      <c r="H38" s="393">
        <v>44177</v>
      </c>
      <c r="I38" s="393">
        <v>44177</v>
      </c>
      <c r="J38" s="392"/>
    </row>
    <row r="39" spans="1:10">
      <c r="A39" s="389">
        <v>33</v>
      </c>
      <c r="B39" s="390" t="s">
        <v>1062</v>
      </c>
      <c r="C39" s="390" t="s">
        <v>33</v>
      </c>
      <c r="D39" s="405" t="s">
        <v>1241</v>
      </c>
      <c r="E39" s="394" t="s">
        <v>1076</v>
      </c>
      <c r="F39" s="393">
        <v>44243</v>
      </c>
      <c r="G39" s="392" t="s">
        <v>1061</v>
      </c>
      <c r="H39" s="393">
        <v>44177</v>
      </c>
      <c r="I39" s="393">
        <v>44177</v>
      </c>
      <c r="J39" s="392"/>
    </row>
    <row r="40" spans="1:10">
      <c r="A40" s="389">
        <v>34</v>
      </c>
      <c r="B40" s="390" t="s">
        <v>1185</v>
      </c>
      <c r="C40" s="390" t="s">
        <v>33</v>
      </c>
      <c r="D40" s="405" t="s">
        <v>1241</v>
      </c>
      <c r="E40" s="394" t="s">
        <v>1076</v>
      </c>
      <c r="F40" s="393">
        <v>44243</v>
      </c>
      <c r="G40" s="393" t="s">
        <v>1061</v>
      </c>
      <c r="H40" s="393">
        <v>44177</v>
      </c>
      <c r="I40" s="393">
        <v>44177</v>
      </c>
      <c r="J40" s="392"/>
    </row>
    <row r="41" spans="1:10">
      <c r="A41" s="389">
        <v>35</v>
      </c>
      <c r="B41" s="390" t="s">
        <v>1184</v>
      </c>
      <c r="C41" s="390" t="s">
        <v>33</v>
      </c>
      <c r="D41" s="405" t="s">
        <v>1241</v>
      </c>
      <c r="E41" s="394" t="s">
        <v>1076</v>
      </c>
      <c r="F41" s="393">
        <v>44243</v>
      </c>
      <c r="G41" s="393" t="s">
        <v>1061</v>
      </c>
      <c r="H41" s="393">
        <v>44177</v>
      </c>
      <c r="I41" s="393">
        <v>44177</v>
      </c>
      <c r="J41" s="392"/>
    </row>
    <row r="42" spans="1:10">
      <c r="A42" s="389">
        <v>36</v>
      </c>
      <c r="B42" s="390" t="s">
        <v>1262</v>
      </c>
      <c r="C42" s="390" t="s">
        <v>33</v>
      </c>
      <c r="D42" s="405" t="s">
        <v>1241</v>
      </c>
      <c r="E42" s="394" t="s">
        <v>1076</v>
      </c>
      <c r="F42" s="393">
        <v>44243</v>
      </c>
      <c r="G42" s="393" t="s">
        <v>1061</v>
      </c>
      <c r="H42" s="393">
        <v>44177</v>
      </c>
      <c r="I42" s="393">
        <v>44177</v>
      </c>
      <c r="J42" s="392"/>
    </row>
    <row r="43" spans="1:10">
      <c r="A43" s="389">
        <v>37</v>
      </c>
      <c r="B43" s="390" t="s">
        <v>1279</v>
      </c>
      <c r="C43" s="390" t="s">
        <v>33</v>
      </c>
      <c r="D43" s="405" t="s">
        <v>1241</v>
      </c>
      <c r="E43" s="394" t="s">
        <v>1076</v>
      </c>
      <c r="F43" s="393">
        <v>44243</v>
      </c>
      <c r="G43" s="393" t="s">
        <v>1061</v>
      </c>
      <c r="H43" s="393">
        <v>44177</v>
      </c>
      <c r="I43" s="393">
        <v>44177</v>
      </c>
      <c r="J43" s="392"/>
    </row>
    <row r="44" spans="1:10">
      <c r="A44" s="389">
        <v>38</v>
      </c>
      <c r="B44" s="390" t="s">
        <v>1225</v>
      </c>
      <c r="C44" s="390" t="s">
        <v>33</v>
      </c>
      <c r="D44" s="405" t="s">
        <v>1241</v>
      </c>
      <c r="E44" s="394" t="s">
        <v>1076</v>
      </c>
      <c r="F44" s="393">
        <v>44243</v>
      </c>
      <c r="G44" s="393" t="s">
        <v>1061</v>
      </c>
      <c r="H44" s="393">
        <v>44177</v>
      </c>
      <c r="I44" s="393">
        <v>44177</v>
      </c>
      <c r="J44" s="392"/>
    </row>
    <row r="45" spans="1:10">
      <c r="A45" s="389">
        <v>39</v>
      </c>
      <c r="B45" s="390" t="s">
        <v>1226</v>
      </c>
      <c r="C45" s="390" t="s">
        <v>33</v>
      </c>
      <c r="D45" s="405" t="s">
        <v>1241</v>
      </c>
      <c r="E45" s="394" t="s">
        <v>1076</v>
      </c>
      <c r="F45" s="393">
        <v>44243</v>
      </c>
      <c r="G45" s="393" t="s">
        <v>1061</v>
      </c>
      <c r="H45" s="393">
        <v>44177</v>
      </c>
      <c r="I45" s="393">
        <v>44177</v>
      </c>
      <c r="J45" s="392"/>
    </row>
    <row r="46" spans="1:10">
      <c r="A46" s="389">
        <v>40</v>
      </c>
      <c r="B46" s="390" t="s">
        <v>1280</v>
      </c>
      <c r="C46" s="390" t="s">
        <v>33</v>
      </c>
      <c r="D46" s="405" t="s">
        <v>1241</v>
      </c>
      <c r="E46" s="394" t="s">
        <v>1076</v>
      </c>
      <c r="F46" s="393">
        <v>44243</v>
      </c>
      <c r="G46" s="393" t="s">
        <v>1061</v>
      </c>
      <c r="H46" s="393">
        <v>44177</v>
      </c>
      <c r="I46" s="393">
        <v>44177</v>
      </c>
      <c r="J46" s="392"/>
    </row>
    <row r="47" spans="1:10">
      <c r="A47" s="389">
        <v>41</v>
      </c>
      <c r="B47" s="390" t="s">
        <v>1282</v>
      </c>
      <c r="C47" s="390" t="s">
        <v>1192</v>
      </c>
      <c r="D47" s="390" t="s">
        <v>496</v>
      </c>
      <c r="E47" s="392" t="s">
        <v>1187</v>
      </c>
      <c r="F47" s="398" t="s">
        <v>1289</v>
      </c>
      <c r="G47" s="392"/>
      <c r="H47" s="393">
        <v>44334</v>
      </c>
      <c r="I47" s="393">
        <v>44334</v>
      </c>
      <c r="J47" s="392"/>
    </row>
    <row r="48" spans="1:10">
      <c r="A48" s="389">
        <v>42</v>
      </c>
      <c r="B48" s="390" t="s">
        <v>1283</v>
      </c>
      <c r="C48" s="390" t="s">
        <v>1192</v>
      </c>
      <c r="D48" s="390" t="s">
        <v>496</v>
      </c>
      <c r="E48" s="392" t="s">
        <v>1187</v>
      </c>
      <c r="F48" s="397"/>
      <c r="G48" s="392"/>
      <c r="H48" s="393">
        <v>44334</v>
      </c>
      <c r="I48" s="393">
        <v>44334</v>
      </c>
      <c r="J48" s="392"/>
    </row>
    <row r="49" spans="1:10">
      <c r="A49" s="389">
        <v>43</v>
      </c>
      <c r="B49" s="390" t="s">
        <v>1265</v>
      </c>
      <c r="C49" s="390" t="s">
        <v>1192</v>
      </c>
      <c r="D49" s="390" t="s">
        <v>496</v>
      </c>
      <c r="E49" s="392" t="s">
        <v>1187</v>
      </c>
      <c r="F49" s="398" t="s">
        <v>1289</v>
      </c>
      <c r="G49" s="392"/>
      <c r="H49" s="393">
        <v>44334</v>
      </c>
      <c r="I49" s="393">
        <v>44334</v>
      </c>
      <c r="J49" s="392"/>
    </row>
    <row r="50" spans="1:10">
      <c r="A50" s="389">
        <v>44</v>
      </c>
      <c r="B50" s="390" t="s">
        <v>1260</v>
      </c>
      <c r="C50" s="392" t="s">
        <v>1213</v>
      </c>
      <c r="D50" s="390" t="s">
        <v>1236</v>
      </c>
      <c r="E50" s="390" t="s">
        <v>1214</v>
      </c>
      <c r="F50" s="406">
        <v>44516</v>
      </c>
      <c r="G50" s="390" t="s">
        <v>1212</v>
      </c>
      <c r="H50" s="406">
        <v>44383</v>
      </c>
      <c r="I50" s="406">
        <v>44383</v>
      </c>
      <c r="J50" s="390"/>
    </row>
    <row r="51" spans="1:10" s="104" customFormat="1">
      <c r="A51" s="390">
        <v>45</v>
      </c>
      <c r="B51" s="390" t="s">
        <v>1266</v>
      </c>
      <c r="C51" s="390" t="s">
        <v>33</v>
      </c>
      <c r="D51" s="390" t="s">
        <v>1237</v>
      </c>
      <c r="E51" s="393">
        <v>44414</v>
      </c>
      <c r="F51" s="406">
        <v>44516</v>
      </c>
      <c r="G51" s="392"/>
      <c r="H51" s="393">
        <v>44415</v>
      </c>
      <c r="I51" s="393">
        <v>44415</v>
      </c>
      <c r="J51" s="392"/>
    </row>
    <row r="52" spans="1:10">
      <c r="A52" s="181"/>
      <c r="B52" s="107"/>
      <c r="C52" s="192"/>
      <c r="D52" s="107"/>
      <c r="H52" s="193"/>
      <c r="I52" s="193"/>
    </row>
    <row r="53" spans="1:10">
      <c r="A53" s="181"/>
      <c r="B53" s="107"/>
      <c r="C53" s="192"/>
      <c r="D53" s="107"/>
      <c r="H53" s="193"/>
      <c r="I53" s="193"/>
    </row>
    <row r="54" spans="1:10">
      <c r="A54" s="111"/>
      <c r="B54"/>
      <c r="D54"/>
    </row>
    <row r="55" spans="1:10">
      <c r="A55" s="111"/>
      <c r="B55"/>
      <c r="D55"/>
    </row>
    <row r="56" spans="1:10">
      <c r="A56" s="111"/>
      <c r="B56"/>
      <c r="D56"/>
    </row>
    <row r="57" spans="1:10">
      <c r="A57" s="111"/>
      <c r="B57"/>
      <c r="D57"/>
    </row>
    <row r="58" spans="1:10">
      <c r="A58" s="111"/>
      <c r="B58"/>
      <c r="D58"/>
    </row>
    <row r="59" spans="1:10">
      <c r="A59" s="111"/>
      <c r="B59"/>
      <c r="D59"/>
    </row>
    <row r="60" spans="1:10">
      <c r="A60" s="111"/>
      <c r="B60"/>
      <c r="D60"/>
    </row>
    <row r="61" spans="1:10">
      <c r="A61" s="111"/>
      <c r="B61"/>
      <c r="D61"/>
    </row>
    <row r="62" spans="1:10">
      <c r="A62" s="111"/>
      <c r="B62"/>
      <c r="D62"/>
    </row>
    <row r="63" spans="1:10">
      <c r="A63" s="111"/>
      <c r="B63"/>
      <c r="D63"/>
    </row>
    <row r="64" spans="1:10">
      <c r="A64" s="111"/>
      <c r="B64"/>
      <c r="D64"/>
    </row>
    <row r="65" spans="1:4">
      <c r="A65" s="111"/>
      <c r="B65"/>
      <c r="D65"/>
    </row>
    <row r="66" spans="1:4">
      <c r="A66" s="111"/>
      <c r="B66"/>
      <c r="D66"/>
    </row>
    <row r="67" spans="1:4">
      <c r="A67" s="111"/>
      <c r="B67"/>
      <c r="D67"/>
    </row>
    <row r="68" spans="1:4">
      <c r="A68" s="111"/>
      <c r="B68"/>
      <c r="D68"/>
    </row>
    <row r="69" spans="1:4">
      <c r="A69" s="181"/>
      <c r="B69"/>
      <c r="D69"/>
    </row>
    <row r="70" spans="1:4">
      <c r="A70" s="181"/>
      <c r="B70"/>
      <c r="D70"/>
    </row>
    <row r="71" spans="1:4">
      <c r="A71" s="181"/>
      <c r="B71"/>
      <c r="D71"/>
    </row>
    <row r="72" spans="1:4">
      <c r="A72" s="181"/>
      <c r="B72"/>
      <c r="D72"/>
    </row>
    <row r="73" spans="1:4">
      <c r="A73" s="181"/>
      <c r="B73"/>
      <c r="D73"/>
    </row>
    <row r="74" spans="1:4">
      <c r="A74" s="181"/>
      <c r="B74"/>
      <c r="D74"/>
    </row>
    <row r="75" spans="1:4">
      <c r="A75" s="181"/>
      <c r="B75"/>
      <c r="D75"/>
    </row>
    <row r="76" spans="1:4">
      <c r="A76" s="181"/>
      <c r="B76"/>
      <c r="D76"/>
    </row>
    <row r="77" spans="1:4">
      <c r="A77" s="181"/>
      <c r="B77"/>
      <c r="D77"/>
    </row>
    <row r="78" spans="1:4">
      <c r="A78" s="181"/>
      <c r="B78"/>
      <c r="D78"/>
    </row>
    <row r="79" spans="1:4">
      <c r="A79" s="181"/>
      <c r="B79"/>
      <c r="D79"/>
    </row>
    <row r="80" spans="1:4">
      <c r="A80" s="181"/>
      <c r="B80"/>
      <c r="D80"/>
    </row>
    <row r="81" spans="1:4">
      <c r="A81" s="181"/>
      <c r="B81"/>
      <c r="D81"/>
    </row>
    <row r="82" spans="1:4">
      <c r="A82" s="181"/>
      <c r="B82"/>
      <c r="D82"/>
    </row>
    <row r="83" spans="1:4">
      <c r="A83" s="181"/>
      <c r="B83"/>
      <c r="D83"/>
    </row>
    <row r="84" spans="1:4">
      <c r="A84" s="181"/>
      <c r="B84"/>
      <c r="D84"/>
    </row>
    <row r="85" spans="1:4">
      <c r="A85" s="181"/>
      <c r="B85"/>
      <c r="D85"/>
    </row>
    <row r="86" spans="1:4">
      <c r="A86" s="181"/>
      <c r="B86"/>
      <c r="D86"/>
    </row>
    <row r="87" spans="1:4">
      <c r="A87" s="181"/>
      <c r="B87"/>
      <c r="D87"/>
    </row>
    <row r="88" spans="1:4">
      <c r="A88" s="181"/>
      <c r="B88"/>
      <c r="D88"/>
    </row>
    <row r="89" spans="1:4">
      <c r="A89" s="181"/>
      <c r="B89"/>
      <c r="D89"/>
    </row>
    <row r="90" spans="1:4">
      <c r="A90" s="181"/>
      <c r="B90"/>
      <c r="D90"/>
    </row>
    <row r="91" spans="1:4">
      <c r="A91" s="368"/>
      <c r="B91" s="227"/>
      <c r="D91" s="227"/>
    </row>
  </sheetData>
  <pageMargins left="0.7" right="0.7" top="0.75" bottom="0.75" header="0.3" footer="0.3"/>
  <pageSetup scale="3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F2F90-E6A6-44F5-923B-6CB8E0A88AF1}">
  <sheetPr>
    <pageSetUpPr fitToPage="1"/>
  </sheetPr>
  <dimension ref="A1:G46"/>
  <sheetViews>
    <sheetView workbookViewId="0">
      <selection activeCell="D4" sqref="D4"/>
    </sheetView>
  </sheetViews>
  <sheetFormatPr defaultRowHeight="15"/>
  <cols>
    <col min="1" max="1" width="64" customWidth="1"/>
    <col min="2" max="2" width="43.7109375" customWidth="1"/>
    <col min="3" max="3" width="29.140625" customWidth="1"/>
    <col min="4" max="4" width="34.140625" customWidth="1"/>
    <col min="5" max="5" width="29.85546875" customWidth="1"/>
    <col min="6" max="6" width="19.85546875" customWidth="1"/>
    <col min="7" max="7" width="53.42578125" customWidth="1"/>
  </cols>
  <sheetData>
    <row r="1" spans="1:7">
      <c r="A1" s="148" t="s">
        <v>439</v>
      </c>
      <c r="B1" s="148" t="s">
        <v>1506</v>
      </c>
      <c r="C1" s="148" t="s">
        <v>1507</v>
      </c>
      <c r="D1" s="148" t="s">
        <v>1382</v>
      </c>
      <c r="E1" s="148" t="s">
        <v>1383</v>
      </c>
      <c r="F1" s="148" t="s">
        <v>1384</v>
      </c>
      <c r="G1" s="148" t="s">
        <v>1385</v>
      </c>
    </row>
    <row r="2" spans="1:7" ht="30">
      <c r="A2" s="144" t="s">
        <v>478</v>
      </c>
      <c r="B2" s="18" t="s">
        <v>1386</v>
      </c>
      <c r="C2" s="18" t="s">
        <v>1508</v>
      </c>
      <c r="D2" s="18" t="s">
        <v>1387</v>
      </c>
      <c r="E2" s="18" t="s">
        <v>1388</v>
      </c>
      <c r="F2" s="18" t="s">
        <v>1389</v>
      </c>
      <c r="G2" s="297" t="s">
        <v>1390</v>
      </c>
    </row>
    <row r="3" spans="1:7" ht="30">
      <c r="A3" s="147" t="s">
        <v>14</v>
      </c>
      <c r="B3" s="18" t="s">
        <v>1391</v>
      </c>
      <c r="C3" s="18"/>
      <c r="D3" s="298" t="s">
        <v>1387</v>
      </c>
      <c r="E3" s="298" t="s">
        <v>1388</v>
      </c>
      <c r="F3" s="298" t="s">
        <v>1389</v>
      </c>
      <c r="G3" s="297" t="s">
        <v>1392</v>
      </c>
    </row>
    <row r="4" spans="1:7" ht="90">
      <c r="A4" s="144" t="s">
        <v>205</v>
      </c>
      <c r="B4" s="18" t="s">
        <v>1393</v>
      </c>
      <c r="C4" s="18"/>
      <c r="D4" s="298" t="s">
        <v>1387</v>
      </c>
      <c r="E4" s="298" t="s">
        <v>1388</v>
      </c>
      <c r="F4" s="298" t="s">
        <v>1389</v>
      </c>
      <c r="G4" s="297" t="s">
        <v>1394</v>
      </c>
    </row>
    <row r="5" spans="1:7" ht="45">
      <c r="A5" s="144" t="s">
        <v>32</v>
      </c>
      <c r="B5" s="298" t="s">
        <v>1395</v>
      </c>
      <c r="C5" s="298"/>
      <c r="D5" s="298" t="s">
        <v>1396</v>
      </c>
      <c r="E5" s="298" t="s">
        <v>1397</v>
      </c>
      <c r="F5" s="298" t="s">
        <v>1398</v>
      </c>
      <c r="G5" s="299"/>
    </row>
    <row r="6" spans="1:7">
      <c r="A6" s="144" t="s">
        <v>34</v>
      </c>
      <c r="B6" s="18" t="s">
        <v>1399</v>
      </c>
      <c r="C6" s="18"/>
      <c r="D6" s="298" t="s">
        <v>1387</v>
      </c>
      <c r="E6" s="298" t="s">
        <v>1388</v>
      </c>
      <c r="F6" s="298" t="s">
        <v>1389</v>
      </c>
      <c r="G6" s="299"/>
    </row>
    <row r="7" spans="1:7">
      <c r="A7" s="144" t="s">
        <v>1088</v>
      </c>
      <c r="B7" s="18" t="s">
        <v>1400</v>
      </c>
      <c r="C7" s="18"/>
      <c r="D7" s="298" t="s">
        <v>1387</v>
      </c>
      <c r="E7" s="298" t="s">
        <v>1388</v>
      </c>
      <c r="F7" s="298" t="s">
        <v>1389</v>
      </c>
      <c r="G7" s="299"/>
    </row>
    <row r="8" spans="1:7">
      <c r="A8" s="144" t="s">
        <v>38</v>
      </c>
      <c r="B8" s="18" t="s">
        <v>1401</v>
      </c>
      <c r="C8" s="18"/>
      <c r="D8" s="298" t="s">
        <v>1387</v>
      </c>
      <c r="E8" s="298" t="s">
        <v>1388</v>
      </c>
      <c r="F8" s="298" t="s">
        <v>1389</v>
      </c>
      <c r="G8" s="299"/>
    </row>
    <row r="9" spans="1:7" ht="45">
      <c r="A9" s="176" t="s">
        <v>1158</v>
      </c>
      <c r="B9" s="298" t="s">
        <v>1402</v>
      </c>
      <c r="C9" s="298" t="s">
        <v>1509</v>
      </c>
      <c r="D9" s="298" t="s">
        <v>1403</v>
      </c>
      <c r="E9" s="298" t="s">
        <v>1404</v>
      </c>
      <c r="F9" s="300" t="s">
        <v>1389</v>
      </c>
      <c r="G9" s="299"/>
    </row>
    <row r="10" spans="1:7" ht="45">
      <c r="A10" s="144" t="s">
        <v>41</v>
      </c>
      <c r="B10" s="298" t="s">
        <v>1405</v>
      </c>
      <c r="C10" s="298" t="s">
        <v>1510</v>
      </c>
      <c r="D10" s="298" t="s">
        <v>1403</v>
      </c>
      <c r="E10" s="298" t="s">
        <v>1388</v>
      </c>
      <c r="F10" s="298" t="s">
        <v>1389</v>
      </c>
      <c r="G10" s="299"/>
    </row>
    <row r="11" spans="1:7">
      <c r="A11" s="144" t="s">
        <v>518</v>
      </c>
      <c r="B11" s="18" t="s">
        <v>1406</v>
      </c>
      <c r="C11" s="18"/>
      <c r="D11" s="298" t="s">
        <v>1387</v>
      </c>
      <c r="E11" s="298" t="s">
        <v>1388</v>
      </c>
      <c r="F11" s="298" t="s">
        <v>1389</v>
      </c>
      <c r="G11" s="299"/>
    </row>
    <row r="12" spans="1:7">
      <c r="A12" s="144" t="s">
        <v>468</v>
      </c>
      <c r="B12" s="18" t="s">
        <v>1407</v>
      </c>
      <c r="C12" s="18"/>
      <c r="D12" s="298" t="s">
        <v>1387</v>
      </c>
      <c r="E12" s="298" t="s">
        <v>1388</v>
      </c>
      <c r="F12" s="298" t="s">
        <v>1389</v>
      </c>
      <c r="G12" s="299"/>
    </row>
    <row r="13" spans="1:7">
      <c r="A13" s="144" t="s">
        <v>57</v>
      </c>
      <c r="B13" s="18" t="s">
        <v>1408</v>
      </c>
      <c r="C13" s="18"/>
      <c r="D13" s="298" t="s">
        <v>1387</v>
      </c>
      <c r="E13" s="298" t="s">
        <v>1388</v>
      </c>
      <c r="F13" s="298" t="s">
        <v>1389</v>
      </c>
      <c r="G13" s="299"/>
    </row>
    <row r="14" spans="1:7">
      <c r="A14" s="144" t="s">
        <v>1169</v>
      </c>
      <c r="B14" s="18" t="s">
        <v>1409</v>
      </c>
      <c r="C14" s="18"/>
      <c r="D14" s="298" t="s">
        <v>1387</v>
      </c>
      <c r="E14" s="298" t="s">
        <v>1388</v>
      </c>
      <c r="F14" s="298" t="s">
        <v>1389</v>
      </c>
      <c r="G14" s="299"/>
    </row>
    <row r="15" spans="1:7">
      <c r="A15" s="144" t="s">
        <v>65</v>
      </c>
      <c r="B15" s="18" t="s">
        <v>1410</v>
      </c>
      <c r="C15" s="18"/>
      <c r="D15" s="298" t="s">
        <v>1387</v>
      </c>
      <c r="E15" s="298" t="s">
        <v>1388</v>
      </c>
      <c r="F15" s="298" t="s">
        <v>1389</v>
      </c>
      <c r="G15" s="299"/>
    </row>
    <row r="16" spans="1:7" ht="30">
      <c r="A16" s="176" t="s">
        <v>1259</v>
      </c>
      <c r="B16" s="18" t="s">
        <v>1411</v>
      </c>
      <c r="C16" s="298" t="s">
        <v>1511</v>
      </c>
      <c r="D16" s="298" t="s">
        <v>1387</v>
      </c>
      <c r="E16" s="298" t="s">
        <v>1388</v>
      </c>
      <c r="F16" s="298" t="s">
        <v>1389</v>
      </c>
      <c r="G16" s="299"/>
    </row>
    <row r="17" spans="1:7">
      <c r="A17" s="144" t="s">
        <v>222</v>
      </c>
      <c r="B17" s="18" t="s">
        <v>1412</v>
      </c>
      <c r="C17" s="18"/>
      <c r="D17" s="298" t="s">
        <v>1387</v>
      </c>
      <c r="E17" s="298" t="s">
        <v>1388</v>
      </c>
      <c r="F17" s="298" t="s">
        <v>1389</v>
      </c>
      <c r="G17" s="299"/>
    </row>
    <row r="18" spans="1:7">
      <c r="A18" s="144" t="s">
        <v>1269</v>
      </c>
      <c r="B18" s="18" t="s">
        <v>1413</v>
      </c>
      <c r="C18" s="18"/>
      <c r="D18" s="298" t="s">
        <v>1387</v>
      </c>
      <c r="E18" s="298" t="s">
        <v>1388</v>
      </c>
      <c r="F18" s="298" t="s">
        <v>1389</v>
      </c>
      <c r="G18" s="299"/>
    </row>
    <row r="19" spans="1:7">
      <c r="A19" s="144" t="s">
        <v>1083</v>
      </c>
      <c r="B19" s="18" t="s">
        <v>1414</v>
      </c>
      <c r="C19" s="18"/>
      <c r="D19" s="298" t="s">
        <v>1387</v>
      </c>
      <c r="E19" s="298" t="s">
        <v>1388</v>
      </c>
      <c r="F19" s="298" t="s">
        <v>1389</v>
      </c>
      <c r="G19" s="299"/>
    </row>
    <row r="20" spans="1:7">
      <c r="A20" s="144" t="s">
        <v>1200</v>
      </c>
      <c r="B20" s="18" t="s">
        <v>1415</v>
      </c>
      <c r="C20" s="18"/>
      <c r="D20" s="298" t="s">
        <v>1387</v>
      </c>
      <c r="E20" s="298" t="s">
        <v>1388</v>
      </c>
      <c r="F20" s="298" t="s">
        <v>1389</v>
      </c>
      <c r="G20" s="299"/>
    </row>
    <row r="21" spans="1:7" ht="30">
      <c r="A21" s="144" t="s">
        <v>1272</v>
      </c>
      <c r="B21" s="18" t="s">
        <v>1416</v>
      </c>
      <c r="C21" s="298" t="s">
        <v>1512</v>
      </c>
      <c r="D21" s="298" t="s">
        <v>1387</v>
      </c>
      <c r="E21" s="298" t="s">
        <v>1388</v>
      </c>
      <c r="F21" s="298" t="s">
        <v>1389</v>
      </c>
      <c r="G21" s="299"/>
    </row>
    <row r="22" spans="1:7">
      <c r="A22" s="148" t="s">
        <v>1273</v>
      </c>
      <c r="B22" s="298" t="s">
        <v>1417</v>
      </c>
      <c r="C22" s="298"/>
      <c r="D22" s="298" t="s">
        <v>1387</v>
      </c>
      <c r="E22" s="298" t="s">
        <v>1388</v>
      </c>
      <c r="F22" s="298" t="s">
        <v>1389</v>
      </c>
      <c r="G22" s="299"/>
    </row>
    <row r="23" spans="1:7" ht="45">
      <c r="A23" s="301" t="s">
        <v>550</v>
      </c>
      <c r="B23" s="298" t="s">
        <v>1418</v>
      </c>
      <c r="C23" s="298" t="s">
        <v>1510</v>
      </c>
      <c r="D23" s="298" t="s">
        <v>1403</v>
      </c>
      <c r="E23" s="298" t="s">
        <v>1404</v>
      </c>
      <c r="F23" s="300" t="s">
        <v>1389</v>
      </c>
      <c r="G23" s="299"/>
    </row>
    <row r="24" spans="1:7" ht="45">
      <c r="A24" s="176" t="s">
        <v>1126</v>
      </c>
      <c r="B24" s="298" t="s">
        <v>1419</v>
      </c>
      <c r="C24" s="298" t="s">
        <v>1513</v>
      </c>
      <c r="D24" s="298" t="s">
        <v>1403</v>
      </c>
      <c r="E24" s="298" t="s">
        <v>1404</v>
      </c>
      <c r="F24" s="302" t="s">
        <v>1389</v>
      </c>
      <c r="G24" s="299"/>
    </row>
    <row r="25" spans="1:7">
      <c r="A25" s="144" t="s">
        <v>1270</v>
      </c>
      <c r="B25" s="18" t="s">
        <v>1420</v>
      </c>
      <c r="C25" s="18"/>
      <c r="D25" s="298" t="s">
        <v>1387</v>
      </c>
      <c r="E25" s="298" t="s">
        <v>1388</v>
      </c>
      <c r="F25" s="298" t="s">
        <v>1389</v>
      </c>
      <c r="G25" s="299"/>
    </row>
    <row r="26" spans="1:7" ht="30">
      <c r="A26" s="144" t="s">
        <v>1129</v>
      </c>
      <c r="B26" s="18" t="s">
        <v>1421</v>
      </c>
      <c r="C26" s="298" t="s">
        <v>1514</v>
      </c>
      <c r="D26" s="298" t="s">
        <v>1422</v>
      </c>
      <c r="E26" s="298" t="s">
        <v>1388</v>
      </c>
      <c r="F26" s="298" t="s">
        <v>1389</v>
      </c>
      <c r="G26" s="299"/>
    </row>
    <row r="27" spans="1:7">
      <c r="A27" s="144" t="s">
        <v>1228</v>
      </c>
      <c r="B27" s="18" t="s">
        <v>1423</v>
      </c>
      <c r="C27" s="18"/>
      <c r="D27" s="298" t="s">
        <v>1424</v>
      </c>
      <c r="E27" s="298" t="s">
        <v>1388</v>
      </c>
      <c r="F27" s="298" t="s">
        <v>1389</v>
      </c>
      <c r="G27" s="299"/>
    </row>
    <row r="28" spans="1:7">
      <c r="A28" s="144" t="s">
        <v>1276</v>
      </c>
      <c r="B28" s="18" t="s">
        <v>1425</v>
      </c>
      <c r="C28" s="18"/>
      <c r="D28" s="298" t="s">
        <v>1387</v>
      </c>
      <c r="E28" s="298" t="s">
        <v>1388</v>
      </c>
      <c r="F28" s="298" t="s">
        <v>1389</v>
      </c>
      <c r="G28" s="299"/>
    </row>
    <row r="29" spans="1:7">
      <c r="A29" s="144" t="s">
        <v>1011</v>
      </c>
      <c r="B29" s="18" t="s">
        <v>1426</v>
      </c>
      <c r="C29" s="18"/>
      <c r="D29" s="298" t="s">
        <v>1387</v>
      </c>
      <c r="E29" s="298" t="s">
        <v>1388</v>
      </c>
      <c r="F29" s="298" t="s">
        <v>1389</v>
      </c>
      <c r="G29" s="299"/>
    </row>
    <row r="30" spans="1:7" ht="30">
      <c r="A30" s="144" t="s">
        <v>753</v>
      </c>
      <c r="B30" s="18" t="s">
        <v>1427</v>
      </c>
      <c r="C30" s="298" t="s">
        <v>1515</v>
      </c>
      <c r="D30" s="298" t="s">
        <v>1387</v>
      </c>
      <c r="E30" s="298" t="s">
        <v>1388</v>
      </c>
      <c r="F30" s="298" t="s">
        <v>1389</v>
      </c>
      <c r="G30" s="299"/>
    </row>
    <row r="31" spans="1:7" ht="45">
      <c r="A31" s="176" t="s">
        <v>1194</v>
      </c>
      <c r="B31" s="298" t="s">
        <v>1428</v>
      </c>
      <c r="C31" s="298" t="s">
        <v>1516</v>
      </c>
      <c r="D31" s="298" t="s">
        <v>1403</v>
      </c>
      <c r="E31" s="298" t="s">
        <v>1404</v>
      </c>
      <c r="F31" s="302" t="s">
        <v>1389</v>
      </c>
      <c r="G31" s="299"/>
    </row>
    <row r="32" spans="1:7">
      <c r="A32" s="144" t="s">
        <v>1064</v>
      </c>
      <c r="B32" s="18" t="s">
        <v>1429</v>
      </c>
      <c r="C32" s="18"/>
      <c r="D32" s="298" t="s">
        <v>1387</v>
      </c>
      <c r="E32" s="298" t="s">
        <v>1388</v>
      </c>
      <c r="F32" s="298" t="s">
        <v>1389</v>
      </c>
      <c r="G32" s="299"/>
    </row>
    <row r="33" spans="1:7">
      <c r="A33" s="144" t="s">
        <v>1278</v>
      </c>
      <c r="B33" s="18" t="s">
        <v>1429</v>
      </c>
      <c r="C33" s="18"/>
      <c r="D33" s="298" t="s">
        <v>1387</v>
      </c>
      <c r="E33" s="298" t="s">
        <v>1388</v>
      </c>
      <c r="F33" s="298" t="s">
        <v>1389</v>
      </c>
      <c r="G33" s="299"/>
    </row>
    <row r="34" spans="1:7">
      <c r="A34" s="144" t="s">
        <v>1062</v>
      </c>
      <c r="B34" s="18" t="s">
        <v>1430</v>
      </c>
      <c r="C34" s="18"/>
      <c r="D34" s="298" t="s">
        <v>1424</v>
      </c>
      <c r="E34" s="298" t="s">
        <v>1388</v>
      </c>
      <c r="F34" s="298" t="s">
        <v>1389</v>
      </c>
      <c r="G34" s="299"/>
    </row>
    <row r="35" spans="1:7">
      <c r="A35" s="144" t="s">
        <v>1183</v>
      </c>
      <c r="B35" s="18" t="s">
        <v>1431</v>
      </c>
      <c r="C35" s="18"/>
      <c r="D35" s="298" t="s">
        <v>1387</v>
      </c>
      <c r="E35" s="298" t="s">
        <v>1388</v>
      </c>
      <c r="F35" s="298" t="s">
        <v>1389</v>
      </c>
      <c r="G35" s="299"/>
    </row>
    <row r="36" spans="1:7">
      <c r="A36" s="144" t="s">
        <v>1184</v>
      </c>
      <c r="B36" s="18" t="s">
        <v>1432</v>
      </c>
      <c r="C36" s="18"/>
      <c r="D36" s="298" t="s">
        <v>1387</v>
      </c>
      <c r="E36" s="298" t="s">
        <v>1388</v>
      </c>
      <c r="F36" s="298" t="s">
        <v>1389</v>
      </c>
      <c r="G36" s="299"/>
    </row>
    <row r="37" spans="1:7">
      <c r="A37" s="144" t="s">
        <v>1262</v>
      </c>
      <c r="B37" s="18" t="s">
        <v>1433</v>
      </c>
      <c r="C37" s="18"/>
      <c r="D37" s="298" t="s">
        <v>1424</v>
      </c>
      <c r="E37" s="298" t="s">
        <v>1388</v>
      </c>
      <c r="F37" s="298" t="s">
        <v>1389</v>
      </c>
      <c r="G37" s="299"/>
    </row>
    <row r="38" spans="1:7">
      <c r="A38" s="144" t="s">
        <v>1263</v>
      </c>
      <c r="B38" s="18" t="s">
        <v>1433</v>
      </c>
      <c r="C38" s="18"/>
      <c r="D38" s="298" t="s">
        <v>1424</v>
      </c>
      <c r="E38" s="298" t="s">
        <v>1388</v>
      </c>
      <c r="F38" s="298" t="s">
        <v>1389</v>
      </c>
      <c r="G38" s="299"/>
    </row>
    <row r="39" spans="1:7">
      <c r="A39" s="144" t="s">
        <v>1225</v>
      </c>
      <c r="B39" s="18" t="s">
        <v>1434</v>
      </c>
      <c r="C39" s="18"/>
      <c r="D39" s="298" t="s">
        <v>1387</v>
      </c>
      <c r="E39" s="298" t="s">
        <v>1388</v>
      </c>
      <c r="F39" s="298" t="s">
        <v>1389</v>
      </c>
      <c r="G39" s="299"/>
    </row>
    <row r="40" spans="1:7">
      <c r="A40" s="144" t="s">
        <v>1226</v>
      </c>
      <c r="B40" s="18" t="s">
        <v>1435</v>
      </c>
      <c r="C40" s="18"/>
      <c r="D40" s="298" t="s">
        <v>1387</v>
      </c>
      <c r="E40" s="298" t="s">
        <v>1388</v>
      </c>
      <c r="F40" s="298" t="s">
        <v>1389</v>
      </c>
      <c r="G40" s="299"/>
    </row>
    <row r="41" spans="1:7">
      <c r="A41" s="144" t="s">
        <v>1264</v>
      </c>
      <c r="B41" s="18" t="s">
        <v>1436</v>
      </c>
      <c r="C41" s="18"/>
      <c r="D41" s="298" t="s">
        <v>1387</v>
      </c>
      <c r="E41" s="298" t="s">
        <v>1388</v>
      </c>
      <c r="F41" s="298" t="s">
        <v>1389</v>
      </c>
      <c r="G41" s="299"/>
    </row>
    <row r="42" spans="1:7">
      <c r="A42" s="144" t="s">
        <v>1281</v>
      </c>
      <c r="B42" s="18" t="s">
        <v>1437</v>
      </c>
      <c r="C42" s="18"/>
      <c r="D42" s="298" t="s">
        <v>1387</v>
      </c>
      <c r="E42" s="298" t="s">
        <v>1388</v>
      </c>
      <c r="F42" s="298" t="s">
        <v>1389</v>
      </c>
      <c r="G42" s="299"/>
    </row>
    <row r="43" spans="1:7">
      <c r="A43" s="144" t="s">
        <v>1283</v>
      </c>
      <c r="B43" s="18" t="s">
        <v>1438</v>
      </c>
      <c r="C43" s="18"/>
      <c r="D43" s="298" t="s">
        <v>1387</v>
      </c>
      <c r="E43" s="298" t="s">
        <v>1388</v>
      </c>
      <c r="F43" s="298" t="s">
        <v>1389</v>
      </c>
      <c r="G43" s="299"/>
    </row>
    <row r="44" spans="1:7">
      <c r="A44" s="144" t="s">
        <v>1261</v>
      </c>
      <c r="B44" s="18" t="s">
        <v>1439</v>
      </c>
      <c r="C44" s="18"/>
      <c r="D44" s="298" t="s">
        <v>1387</v>
      </c>
      <c r="E44" s="298" t="s">
        <v>1388</v>
      </c>
      <c r="F44" s="298" t="s">
        <v>1389</v>
      </c>
      <c r="G44" s="299"/>
    </row>
    <row r="45" spans="1:7">
      <c r="A45" s="144" t="s">
        <v>1260</v>
      </c>
      <c r="B45" s="18" t="s">
        <v>1440</v>
      </c>
      <c r="C45" s="18"/>
      <c r="D45" s="298" t="s">
        <v>1387</v>
      </c>
      <c r="E45" s="298" t="s">
        <v>1388</v>
      </c>
      <c r="F45" s="298" t="s">
        <v>1389</v>
      </c>
      <c r="G45" s="299"/>
    </row>
    <row r="46" spans="1:7">
      <c r="A46" s="176" t="s">
        <v>689</v>
      </c>
      <c r="B46" s="18" t="s">
        <v>1441</v>
      </c>
      <c r="C46" s="18"/>
      <c r="D46" s="298" t="s">
        <v>1387</v>
      </c>
      <c r="E46" s="298" t="s">
        <v>1388</v>
      </c>
      <c r="F46" s="298" t="s">
        <v>1389</v>
      </c>
      <c r="G46" s="166"/>
    </row>
  </sheetData>
  <pageMargins left="0.7" right="0.7" top="0.75" bottom="0.75" header="0.3" footer="0.3"/>
  <pageSetup paperSize="9" scale="5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3EFE6-41CD-4118-A734-60B080D6BC09}">
  <sheetPr>
    <pageSetUpPr fitToPage="1"/>
  </sheetPr>
  <dimension ref="A1:E51"/>
  <sheetViews>
    <sheetView workbookViewId="0">
      <selection activeCell="I8" sqref="I8"/>
    </sheetView>
  </sheetViews>
  <sheetFormatPr defaultRowHeight="15"/>
  <cols>
    <col min="1" max="2" width="25.5703125" bestFit="1" customWidth="1"/>
    <col min="3" max="3" width="11.7109375" bestFit="1" customWidth="1"/>
    <col min="4" max="4" width="12" bestFit="1" customWidth="1"/>
    <col min="5" max="5" width="18.7109375" bestFit="1" customWidth="1"/>
  </cols>
  <sheetData>
    <row r="1" spans="1:5">
      <c r="A1" s="372"/>
      <c r="B1" t="s">
        <v>1497</v>
      </c>
    </row>
    <row r="2" spans="1:5">
      <c r="A2" s="373"/>
      <c r="B2" t="s">
        <v>1498</v>
      </c>
    </row>
    <row r="5" spans="1:5">
      <c r="A5" s="148" t="s">
        <v>1464</v>
      </c>
      <c r="B5" s="148" t="s">
        <v>1442</v>
      </c>
      <c r="C5" s="148" t="s">
        <v>1444</v>
      </c>
      <c r="D5" s="148" t="s">
        <v>1443</v>
      </c>
      <c r="E5" s="148" t="s">
        <v>1460</v>
      </c>
    </row>
    <row r="6" spans="1:5">
      <c r="A6" s="18" t="s">
        <v>1461</v>
      </c>
      <c r="B6" s="365"/>
      <c r="C6" s="365"/>
      <c r="D6" s="365"/>
      <c r="E6" s="365"/>
    </row>
    <row r="7" spans="1:5">
      <c r="A7" s="18" t="s">
        <v>1467</v>
      </c>
      <c r="B7" s="365"/>
      <c r="C7" s="365"/>
      <c r="D7" s="365"/>
      <c r="E7" s="365"/>
    </row>
    <row r="8" spans="1:5">
      <c r="A8" s="18" t="s">
        <v>1466</v>
      </c>
      <c r="B8" s="365"/>
      <c r="C8" s="365"/>
      <c r="D8" s="365"/>
      <c r="E8" s="365"/>
    </row>
    <row r="9" spans="1:5">
      <c r="A9" s="18" t="s">
        <v>1457</v>
      </c>
      <c r="B9" s="365"/>
      <c r="C9" s="365"/>
      <c r="D9" s="365"/>
      <c r="E9" s="365"/>
    </row>
    <row r="10" spans="1:5">
      <c r="A10" s="18" t="s">
        <v>1475</v>
      </c>
      <c r="B10" s="365"/>
      <c r="C10" s="365"/>
      <c r="D10" s="365"/>
      <c r="E10" s="365"/>
    </row>
    <row r="11" spans="1:5">
      <c r="A11" s="18" t="s">
        <v>1469</v>
      </c>
      <c r="B11" s="365"/>
      <c r="C11" s="369"/>
      <c r="D11" s="370"/>
      <c r="E11" s="371"/>
    </row>
    <row r="12" spans="1:5">
      <c r="A12" s="18" t="s">
        <v>1488</v>
      </c>
      <c r="B12" s="365"/>
      <c r="C12" s="365"/>
      <c r="D12" s="365"/>
      <c r="E12" s="365"/>
    </row>
    <row r="13" spans="1:5">
      <c r="A13" s="18" t="s">
        <v>1470</v>
      </c>
      <c r="B13" s="365"/>
      <c r="C13" s="365"/>
      <c r="D13" s="365"/>
      <c r="E13" s="365"/>
    </row>
    <row r="14" spans="1:5">
      <c r="A14" s="18" t="s">
        <v>1459</v>
      </c>
      <c r="B14" s="365"/>
      <c r="C14" s="365"/>
      <c r="D14" s="365"/>
      <c r="E14" s="365"/>
    </row>
    <row r="15" spans="1:5">
      <c r="A15" s="18" t="s">
        <v>1486</v>
      </c>
      <c r="B15" s="365"/>
      <c r="C15" s="365"/>
      <c r="D15" s="365"/>
      <c r="E15" s="365"/>
    </row>
    <row r="16" spans="1:5" ht="30" customHeight="1">
      <c r="A16" s="307" t="s">
        <v>1496</v>
      </c>
    </row>
    <row r="17" spans="1:5">
      <c r="A17" s="18" t="s">
        <v>1489</v>
      </c>
      <c r="B17" s="365"/>
      <c r="C17" s="365"/>
      <c r="D17" s="303"/>
      <c r="E17" s="365"/>
    </row>
    <row r="18" spans="1:5">
      <c r="A18" s="18" t="s">
        <v>1468</v>
      </c>
      <c r="B18" s="365"/>
      <c r="C18" s="365"/>
      <c r="D18" s="304"/>
      <c r="E18" s="365"/>
    </row>
    <row r="19" spans="1:5">
      <c r="A19" s="18" t="s">
        <v>1476</v>
      </c>
      <c r="B19" s="365"/>
      <c r="C19" s="374"/>
      <c r="D19" s="304"/>
      <c r="E19" s="371"/>
    </row>
    <row r="20" spans="1:5">
      <c r="A20" s="18" t="s">
        <v>1445</v>
      </c>
      <c r="B20" s="365"/>
      <c r="C20" s="369"/>
      <c r="D20" s="304"/>
      <c r="E20" s="371"/>
    </row>
    <row r="21" spans="1:5">
      <c r="A21" s="18" t="s">
        <v>1446</v>
      </c>
      <c r="B21" s="365"/>
      <c r="C21" s="369"/>
      <c r="D21" s="304"/>
      <c r="E21" s="371"/>
    </row>
    <row r="22" spans="1:5">
      <c r="A22" s="18" t="s">
        <v>1447</v>
      </c>
      <c r="B22" s="365"/>
      <c r="C22" s="369"/>
      <c r="D22" s="304"/>
      <c r="E22" s="371"/>
    </row>
    <row r="23" spans="1:5">
      <c r="A23" s="18" t="s">
        <v>1448</v>
      </c>
      <c r="B23" s="365"/>
      <c r="C23" s="369"/>
      <c r="D23" s="304"/>
      <c r="E23" s="371"/>
    </row>
    <row r="24" spans="1:5">
      <c r="A24" s="18" t="s">
        <v>1449</v>
      </c>
      <c r="B24" s="365"/>
      <c r="C24" s="369"/>
      <c r="D24" s="304"/>
      <c r="E24" s="371"/>
    </row>
    <row r="25" spans="1:5">
      <c r="A25" s="18" t="s">
        <v>1450</v>
      </c>
      <c r="B25" s="365"/>
      <c r="C25" s="369"/>
      <c r="D25" s="304"/>
      <c r="E25" s="371"/>
    </row>
    <row r="26" spans="1:5">
      <c r="A26" s="18" t="s">
        <v>1451</v>
      </c>
      <c r="B26" s="365"/>
      <c r="C26" s="369"/>
      <c r="D26" s="304"/>
      <c r="E26" s="371"/>
    </row>
    <row r="27" spans="1:5">
      <c r="A27" s="18" t="s">
        <v>1452</v>
      </c>
      <c r="B27" s="365"/>
      <c r="C27" s="369"/>
      <c r="D27" s="304"/>
      <c r="E27" s="371"/>
    </row>
    <row r="28" spans="1:5">
      <c r="A28" s="18" t="s">
        <v>1453</v>
      </c>
      <c r="B28" s="365"/>
      <c r="C28" s="369"/>
      <c r="D28" s="304"/>
      <c r="E28" s="371"/>
    </row>
    <row r="29" spans="1:5">
      <c r="A29" s="18" t="s">
        <v>1454</v>
      </c>
      <c r="B29" s="365"/>
      <c r="C29" s="369"/>
      <c r="D29" s="304"/>
      <c r="E29" s="371"/>
    </row>
    <row r="30" spans="1:5">
      <c r="A30" s="18" t="s">
        <v>1455</v>
      </c>
      <c r="B30" s="365"/>
      <c r="C30" s="369"/>
      <c r="D30" s="304"/>
      <c r="E30" s="371"/>
    </row>
    <row r="31" spans="1:5">
      <c r="A31" s="18" t="s">
        <v>1456</v>
      </c>
      <c r="B31" s="365"/>
      <c r="C31" s="369"/>
      <c r="D31" s="304"/>
      <c r="E31" s="371"/>
    </row>
    <row r="32" spans="1:5">
      <c r="A32" s="18" t="s">
        <v>1458</v>
      </c>
      <c r="B32" s="365"/>
      <c r="C32" s="369"/>
      <c r="D32" s="304"/>
      <c r="E32" s="371"/>
    </row>
    <row r="33" spans="1:5">
      <c r="A33" s="18" t="s">
        <v>1462</v>
      </c>
      <c r="B33" s="365"/>
      <c r="C33" s="369"/>
      <c r="D33" s="304"/>
      <c r="E33" s="371"/>
    </row>
    <row r="34" spans="1:5">
      <c r="A34" s="18" t="s">
        <v>1463</v>
      </c>
      <c r="B34" s="365"/>
      <c r="C34" s="369"/>
      <c r="D34" s="304"/>
      <c r="E34" s="371"/>
    </row>
    <row r="35" spans="1:5">
      <c r="A35" s="18" t="s">
        <v>1465</v>
      </c>
      <c r="B35" s="365"/>
      <c r="C35" s="369"/>
      <c r="D35" s="304"/>
      <c r="E35" s="371"/>
    </row>
    <row r="36" spans="1:5">
      <c r="A36" s="18" t="s">
        <v>1471</v>
      </c>
      <c r="B36" s="365"/>
      <c r="C36" s="369"/>
      <c r="D36" s="304"/>
      <c r="E36" s="371"/>
    </row>
    <row r="37" spans="1:5">
      <c r="A37" s="18" t="s">
        <v>1472</v>
      </c>
      <c r="B37" s="365"/>
      <c r="C37" s="369"/>
      <c r="D37" s="304"/>
      <c r="E37" s="371"/>
    </row>
    <row r="38" spans="1:5">
      <c r="A38" s="18" t="s">
        <v>1473</v>
      </c>
      <c r="B38" s="365"/>
      <c r="C38" s="369"/>
      <c r="D38" s="304"/>
      <c r="E38" s="371"/>
    </row>
    <row r="39" spans="1:5">
      <c r="A39" s="18" t="s">
        <v>1474</v>
      </c>
      <c r="B39" s="365"/>
      <c r="C39" s="369"/>
      <c r="D39" s="304"/>
      <c r="E39" s="371"/>
    </row>
    <row r="40" spans="1:5">
      <c r="A40" s="18" t="s">
        <v>1477</v>
      </c>
      <c r="B40" s="365"/>
      <c r="C40" s="369"/>
      <c r="D40" s="304"/>
      <c r="E40" s="371"/>
    </row>
    <row r="41" spans="1:5">
      <c r="A41" s="18" t="s">
        <v>1283</v>
      </c>
      <c r="B41" s="365"/>
      <c r="C41" s="369"/>
      <c r="D41" s="304"/>
      <c r="E41" s="371"/>
    </row>
    <row r="42" spans="1:5">
      <c r="A42" s="18" t="s">
        <v>1265</v>
      </c>
      <c r="B42" s="365"/>
      <c r="C42" s="369"/>
      <c r="D42" s="304"/>
      <c r="E42" s="371"/>
    </row>
    <row r="43" spans="1:5">
      <c r="A43" s="18" t="s">
        <v>1478</v>
      </c>
      <c r="B43" s="365"/>
      <c r="C43" s="369"/>
      <c r="D43" s="304"/>
      <c r="E43" s="371"/>
    </row>
    <row r="44" spans="1:5">
      <c r="A44" s="18" t="s">
        <v>1479</v>
      </c>
      <c r="B44" s="365"/>
      <c r="C44" s="369"/>
      <c r="D44" s="304"/>
      <c r="E44" s="371"/>
    </row>
    <row r="45" spans="1:5">
      <c r="A45" s="18" t="s">
        <v>1480</v>
      </c>
      <c r="B45" s="365"/>
      <c r="C45" s="369"/>
      <c r="D45" s="304"/>
      <c r="E45" s="371"/>
    </row>
    <row r="46" spans="1:5">
      <c r="A46" s="18" t="s">
        <v>1481</v>
      </c>
      <c r="B46" s="365"/>
      <c r="C46" s="369"/>
      <c r="D46" s="304"/>
      <c r="E46" s="371"/>
    </row>
    <row r="47" spans="1:5">
      <c r="A47" s="18" t="s">
        <v>1482</v>
      </c>
      <c r="B47" s="365"/>
      <c r="C47" s="369"/>
      <c r="D47" s="304"/>
      <c r="E47" s="371"/>
    </row>
    <row r="48" spans="1:5">
      <c r="A48" s="18" t="s">
        <v>1483</v>
      </c>
      <c r="B48" s="365"/>
      <c r="C48" s="369"/>
      <c r="D48" s="304"/>
      <c r="E48" s="371"/>
    </row>
    <row r="49" spans="1:5">
      <c r="A49" s="18" t="s">
        <v>1484</v>
      </c>
      <c r="B49" s="365"/>
      <c r="C49" s="369"/>
      <c r="D49" s="304"/>
      <c r="E49" s="371"/>
    </row>
    <row r="50" spans="1:5">
      <c r="A50" s="18" t="s">
        <v>1485</v>
      </c>
      <c r="B50" s="365"/>
      <c r="C50" s="369"/>
      <c r="D50" s="304"/>
      <c r="E50" s="371"/>
    </row>
    <row r="51" spans="1:5">
      <c r="A51" s="18" t="s">
        <v>1487</v>
      </c>
      <c r="B51" s="365"/>
      <c r="C51" s="369"/>
      <c r="D51" s="305"/>
      <c r="E51" s="371"/>
    </row>
  </sheetData>
  <pageMargins left="0.7" right="0.7" top="0.75" bottom="0.75" header="0.3" footer="0.3"/>
  <pageSetup paperSize="9" scale="93"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E5BA0-442C-46F7-9596-CCAB3643BE93}">
  <sheetPr>
    <pageSetUpPr fitToPage="1"/>
  </sheetPr>
  <dimension ref="A1:K124"/>
  <sheetViews>
    <sheetView topLeftCell="A91" zoomScale="90" zoomScaleNormal="90" workbookViewId="0">
      <selection activeCell="B91" sqref="B91:H124"/>
    </sheetView>
  </sheetViews>
  <sheetFormatPr defaultRowHeight="15"/>
  <cols>
    <col min="1" max="1" width="1.5703125" customWidth="1"/>
    <col min="2" max="2" width="25.85546875" bestFit="1" customWidth="1"/>
    <col min="3" max="3" width="25.42578125" bestFit="1" customWidth="1"/>
    <col min="4" max="4" width="30.28515625" bestFit="1" customWidth="1"/>
    <col min="5" max="5" width="21" customWidth="1"/>
    <col min="6" max="6" width="24.42578125" customWidth="1"/>
    <col min="7" max="7" width="15.28515625" customWidth="1"/>
    <col min="8" max="8" width="29.85546875" customWidth="1"/>
    <col min="9" max="9" width="24.28515625" bestFit="1" customWidth="1"/>
    <col min="10" max="10" width="1.85546875" customWidth="1"/>
  </cols>
  <sheetData>
    <row r="1" spans="1:10" ht="8.25" customHeight="1">
      <c r="A1" s="27"/>
      <c r="B1" s="27"/>
      <c r="C1" s="27"/>
      <c r="D1" s="27"/>
      <c r="E1" s="27"/>
      <c r="F1" s="27"/>
      <c r="G1" s="27"/>
      <c r="H1" s="27"/>
      <c r="I1" s="27"/>
      <c r="J1" s="27"/>
    </row>
    <row r="2" spans="1:10">
      <c r="A2" s="27"/>
      <c r="B2" s="32" t="s">
        <v>1295</v>
      </c>
      <c r="C2" s="9" t="s">
        <v>528</v>
      </c>
      <c r="D2" s="15" t="s">
        <v>7</v>
      </c>
      <c r="E2" s="9" t="s">
        <v>8</v>
      </c>
      <c r="F2" s="9" t="s">
        <v>10</v>
      </c>
      <c r="G2" s="9" t="s">
        <v>11</v>
      </c>
      <c r="H2" s="9" t="s">
        <v>12</v>
      </c>
      <c r="I2" s="33" t="s">
        <v>13</v>
      </c>
      <c r="J2" s="27"/>
    </row>
    <row r="3" spans="1:10">
      <c r="A3" s="27"/>
      <c r="B3" s="149">
        <v>1</v>
      </c>
      <c r="C3" s="144" t="s">
        <v>1264</v>
      </c>
      <c r="D3" s="144" t="s">
        <v>33</v>
      </c>
      <c r="E3" s="144" t="s">
        <v>393</v>
      </c>
      <c r="F3" s="144" t="s">
        <v>1099</v>
      </c>
      <c r="G3" s="144" t="s">
        <v>1007</v>
      </c>
      <c r="H3" s="144">
        <v>99318470</v>
      </c>
      <c r="I3" s="180" t="s">
        <v>23</v>
      </c>
      <c r="J3" s="34"/>
    </row>
    <row r="4" spans="1:10" s="21" customFormat="1">
      <c r="A4" s="27"/>
      <c r="B4" s="211">
        <v>2</v>
      </c>
      <c r="C4" s="144" t="s">
        <v>1278</v>
      </c>
      <c r="D4" s="144" t="s">
        <v>33</v>
      </c>
      <c r="E4" s="144" t="s">
        <v>393</v>
      </c>
      <c r="F4" s="144" t="s">
        <v>1131</v>
      </c>
      <c r="G4" s="144" t="s">
        <v>24</v>
      </c>
      <c r="H4" s="144">
        <v>99318470</v>
      </c>
      <c r="I4" s="180" t="s">
        <v>23</v>
      </c>
      <c r="J4" s="34"/>
    </row>
    <row r="5" spans="1:10">
      <c r="A5" s="27"/>
      <c r="B5" s="212">
        <v>3</v>
      </c>
      <c r="C5" s="144" t="s">
        <v>1062</v>
      </c>
      <c r="D5" s="144" t="s">
        <v>33</v>
      </c>
      <c r="E5" s="144" t="s">
        <v>393</v>
      </c>
      <c r="F5" s="144" t="s">
        <v>1320</v>
      </c>
      <c r="G5" s="144" t="s">
        <v>1007</v>
      </c>
      <c r="H5" s="144">
        <v>99318470</v>
      </c>
      <c r="I5" s="180" t="s">
        <v>23</v>
      </c>
      <c r="J5" s="34"/>
    </row>
    <row r="6" spans="1:10">
      <c r="A6" s="27"/>
      <c r="B6" s="212">
        <v>4</v>
      </c>
      <c r="C6" s="144" t="s">
        <v>1226</v>
      </c>
      <c r="D6" s="144" t="s">
        <v>33</v>
      </c>
      <c r="E6" s="144" t="s">
        <v>393</v>
      </c>
      <c r="F6" s="144" t="s">
        <v>1098</v>
      </c>
      <c r="G6" s="144" t="s">
        <v>1007</v>
      </c>
      <c r="H6" s="144">
        <v>99318470</v>
      </c>
      <c r="I6" s="180" t="s">
        <v>23</v>
      </c>
      <c r="J6" s="34"/>
    </row>
    <row r="7" spans="1:10">
      <c r="A7" s="27"/>
      <c r="B7" s="149">
        <v>5</v>
      </c>
      <c r="C7" s="144" t="s">
        <v>518</v>
      </c>
      <c r="D7" s="150" t="s">
        <v>1146</v>
      </c>
      <c r="E7" s="144" t="s">
        <v>393</v>
      </c>
      <c r="F7" s="144" t="s">
        <v>1321</v>
      </c>
      <c r="G7" s="174" t="s">
        <v>1180</v>
      </c>
      <c r="H7" s="196">
        <v>99622453</v>
      </c>
      <c r="I7" s="180" t="s">
        <v>23</v>
      </c>
      <c r="J7" s="27"/>
    </row>
    <row r="8" spans="1:10" s="21" customFormat="1">
      <c r="A8" s="27"/>
      <c r="B8" s="211">
        <v>6</v>
      </c>
      <c r="C8" s="144" t="s">
        <v>1064</v>
      </c>
      <c r="D8" s="144" t="s">
        <v>33</v>
      </c>
      <c r="E8" s="144" t="s">
        <v>393</v>
      </c>
      <c r="F8" s="144" t="s">
        <v>1132</v>
      </c>
      <c r="G8" s="144" t="s">
        <v>24</v>
      </c>
      <c r="H8" s="144">
        <v>99318470</v>
      </c>
      <c r="I8" s="180" t="s">
        <v>23</v>
      </c>
      <c r="J8" s="34"/>
    </row>
    <row r="9" spans="1:10" s="21" customFormat="1">
      <c r="A9" s="27"/>
      <c r="B9" s="146">
        <v>7</v>
      </c>
      <c r="C9" s="144" t="s">
        <v>810</v>
      </c>
      <c r="D9" s="144" t="s">
        <v>33</v>
      </c>
      <c r="E9" s="144" t="s">
        <v>393</v>
      </c>
      <c r="F9" s="144" t="s">
        <v>1095</v>
      </c>
      <c r="G9" s="144" t="s">
        <v>24</v>
      </c>
      <c r="H9" s="144">
        <v>99318470</v>
      </c>
      <c r="I9" s="180" t="s">
        <v>23</v>
      </c>
      <c r="J9" s="34"/>
    </row>
    <row r="10" spans="1:10">
      <c r="A10" s="27"/>
      <c r="B10" s="212">
        <v>8</v>
      </c>
      <c r="C10" s="147" t="s">
        <v>811</v>
      </c>
      <c r="D10" s="144" t="s">
        <v>33</v>
      </c>
      <c r="E10" s="144" t="s">
        <v>393</v>
      </c>
      <c r="F10" s="148" t="s">
        <v>1096</v>
      </c>
      <c r="G10" s="144" t="s">
        <v>1007</v>
      </c>
      <c r="H10" s="144">
        <v>99318470</v>
      </c>
      <c r="I10" s="180" t="s">
        <v>23</v>
      </c>
      <c r="J10" s="34"/>
    </row>
    <row r="11" spans="1:10" s="21" customFormat="1">
      <c r="A11" s="27"/>
      <c r="B11" s="146">
        <v>9</v>
      </c>
      <c r="C11" s="144" t="s">
        <v>1262</v>
      </c>
      <c r="D11" s="144" t="s">
        <v>33</v>
      </c>
      <c r="E11" s="144" t="s">
        <v>393</v>
      </c>
      <c r="F11" s="144" t="s">
        <v>1097</v>
      </c>
      <c r="G11" s="144" t="s">
        <v>24</v>
      </c>
      <c r="H11" s="144">
        <v>99318470</v>
      </c>
      <c r="I11" s="180" t="s">
        <v>23</v>
      </c>
      <c r="J11" s="34"/>
    </row>
    <row r="12" spans="1:10" s="21" customFormat="1">
      <c r="A12" s="27"/>
      <c r="B12" s="146">
        <v>10</v>
      </c>
      <c r="C12" s="144" t="s">
        <v>1267</v>
      </c>
      <c r="D12" s="144" t="s">
        <v>33</v>
      </c>
      <c r="E12" s="144" t="s">
        <v>393</v>
      </c>
      <c r="F12" s="144" t="s">
        <v>1109</v>
      </c>
      <c r="G12" s="144" t="s">
        <v>24</v>
      </c>
      <c r="H12" s="144">
        <v>99318470</v>
      </c>
      <c r="I12" s="180" t="s">
        <v>23</v>
      </c>
      <c r="J12" s="34"/>
    </row>
    <row r="13" spans="1:10">
      <c r="A13" s="27"/>
      <c r="B13" s="212">
        <v>11</v>
      </c>
      <c r="C13" s="144" t="s">
        <v>1225</v>
      </c>
      <c r="D13" s="144" t="s">
        <v>33</v>
      </c>
      <c r="E13" s="144" t="s">
        <v>393</v>
      </c>
      <c r="F13" s="144" t="s">
        <v>738</v>
      </c>
      <c r="G13" s="144" t="s">
        <v>1007</v>
      </c>
      <c r="H13" s="144">
        <v>99318470</v>
      </c>
      <c r="I13" s="180" t="s">
        <v>23</v>
      </c>
      <c r="J13" s="34"/>
    </row>
    <row r="14" spans="1:10" ht="7.5" customHeight="1">
      <c r="A14" s="27"/>
      <c r="B14" s="31"/>
      <c r="C14" s="31"/>
      <c r="D14" s="31"/>
      <c r="E14" s="31"/>
      <c r="F14" s="31"/>
      <c r="G14" s="31"/>
      <c r="H14" s="31"/>
      <c r="I14" s="31"/>
      <c r="J14" s="27"/>
    </row>
    <row r="15" spans="1:10">
      <c r="B15" s="30"/>
      <c r="C15" s="30"/>
      <c r="D15" s="30"/>
      <c r="E15" s="30"/>
      <c r="F15" s="30"/>
      <c r="G15" s="30"/>
      <c r="H15" s="30"/>
      <c r="I15" s="30"/>
      <c r="J15" s="21"/>
    </row>
    <row r="18" spans="1:11" ht="9" customHeight="1">
      <c r="A18" s="27"/>
      <c r="B18" s="27"/>
      <c r="C18" s="27"/>
      <c r="D18" s="27"/>
      <c r="E18" s="27"/>
      <c r="F18" s="27"/>
      <c r="G18" s="27"/>
      <c r="H18" s="27"/>
      <c r="I18" s="27"/>
      <c r="J18" s="27"/>
    </row>
    <row r="19" spans="1:11">
      <c r="A19" s="27"/>
      <c r="B19" s="55" t="s">
        <v>1328</v>
      </c>
      <c r="C19" s="9" t="s">
        <v>528</v>
      </c>
      <c r="D19" s="15" t="s">
        <v>7</v>
      </c>
      <c r="E19" s="9" t="s">
        <v>8</v>
      </c>
      <c r="F19" s="9" t="s">
        <v>10</v>
      </c>
      <c r="G19" s="9" t="s">
        <v>11</v>
      </c>
      <c r="H19" s="9" t="s">
        <v>12</v>
      </c>
      <c r="I19" s="33" t="s">
        <v>13</v>
      </c>
      <c r="J19" s="27" t="s">
        <v>511</v>
      </c>
    </row>
    <row r="20" spans="1:11" ht="15.75" customHeight="1">
      <c r="A20" s="27"/>
      <c r="B20" s="410" t="s">
        <v>744</v>
      </c>
      <c r="C20" s="410"/>
      <c r="D20" s="410"/>
      <c r="E20" s="410"/>
      <c r="F20" s="410"/>
      <c r="G20" s="410"/>
      <c r="H20" s="410"/>
      <c r="I20" s="410"/>
      <c r="J20" s="27"/>
    </row>
    <row r="21" spans="1:11">
      <c r="A21" s="27"/>
      <c r="B21" s="113"/>
      <c r="C21" s="40" t="s">
        <v>733</v>
      </c>
      <c r="D21" s="37" t="s">
        <v>734</v>
      </c>
      <c r="E21" s="37" t="s">
        <v>393</v>
      </c>
      <c r="F21" s="37" t="s">
        <v>735</v>
      </c>
      <c r="G21" s="26" t="s">
        <v>511</v>
      </c>
      <c r="H21" s="26"/>
      <c r="I21" s="41"/>
      <c r="J21" s="34"/>
    </row>
    <row r="22" spans="1:11" s="21" customFormat="1">
      <c r="A22" s="27"/>
      <c r="B22" s="118"/>
      <c r="C22" s="201" t="s">
        <v>1064</v>
      </c>
      <c r="D22" s="37" t="s">
        <v>1322</v>
      </c>
      <c r="E22" s="37" t="s">
        <v>393</v>
      </c>
      <c r="F22" s="37" t="s">
        <v>1132</v>
      </c>
      <c r="G22" s="37" t="s">
        <v>24</v>
      </c>
      <c r="H22" s="37">
        <v>99318470</v>
      </c>
      <c r="I22" s="38" t="s">
        <v>23</v>
      </c>
      <c r="J22" s="34"/>
    </row>
    <row r="23" spans="1:11" s="21" customFormat="1">
      <c r="A23" s="27"/>
      <c r="B23" s="118"/>
      <c r="C23" s="201" t="s">
        <v>1278</v>
      </c>
      <c r="D23" s="37" t="s">
        <v>1322</v>
      </c>
      <c r="E23" s="37" t="s">
        <v>393</v>
      </c>
      <c r="F23" s="37" t="s">
        <v>1131</v>
      </c>
      <c r="G23" s="37" t="s">
        <v>24</v>
      </c>
      <c r="H23" s="37">
        <v>99318470</v>
      </c>
      <c r="I23" s="38" t="s">
        <v>23</v>
      </c>
      <c r="J23" s="34"/>
    </row>
    <row r="24" spans="1:11">
      <c r="A24" s="27"/>
      <c r="B24" s="122"/>
      <c r="C24" s="40" t="s">
        <v>887</v>
      </c>
      <c r="D24" s="37" t="s">
        <v>1322</v>
      </c>
      <c r="E24" s="26"/>
      <c r="F24" s="26"/>
      <c r="G24" s="26"/>
      <c r="H24" s="26"/>
      <c r="I24" s="26"/>
      <c r="J24" s="27"/>
      <c r="K24" s="21"/>
    </row>
    <row r="25" spans="1:11">
      <c r="A25" s="27"/>
      <c r="B25" s="122"/>
      <c r="C25" s="40" t="s">
        <v>889</v>
      </c>
      <c r="D25" s="37" t="s">
        <v>1322</v>
      </c>
      <c r="E25" s="26"/>
      <c r="F25" s="26"/>
      <c r="G25" s="26"/>
      <c r="H25" s="26"/>
      <c r="I25" s="26"/>
      <c r="J25" s="27"/>
      <c r="K25" s="21"/>
    </row>
    <row r="26" spans="1:11">
      <c r="A26" s="27"/>
      <c r="B26" s="122"/>
      <c r="C26" s="40" t="s">
        <v>892</v>
      </c>
      <c r="D26" s="37" t="s">
        <v>1322</v>
      </c>
      <c r="E26" s="26"/>
      <c r="F26" s="26"/>
      <c r="G26" s="26"/>
      <c r="H26" s="26"/>
      <c r="I26" s="26"/>
      <c r="J26" s="27"/>
      <c r="K26" s="21"/>
    </row>
    <row r="27" spans="1:11">
      <c r="A27" s="27"/>
      <c r="B27" s="54"/>
      <c r="C27" s="201" t="s">
        <v>1062</v>
      </c>
      <c r="D27" s="37" t="s">
        <v>1322</v>
      </c>
      <c r="E27" s="37" t="s">
        <v>393</v>
      </c>
      <c r="F27" s="37" t="s">
        <v>741</v>
      </c>
      <c r="G27" s="37" t="s">
        <v>1007</v>
      </c>
      <c r="H27" s="37">
        <v>99318470</v>
      </c>
      <c r="I27" s="38" t="s">
        <v>23</v>
      </c>
      <c r="J27" s="34"/>
    </row>
    <row r="28" spans="1:11" s="21" customFormat="1">
      <c r="A28" s="27"/>
      <c r="B28" s="72"/>
      <c r="C28" s="201" t="s">
        <v>810</v>
      </c>
      <c r="D28" s="37" t="s">
        <v>1322</v>
      </c>
      <c r="E28" s="37" t="s">
        <v>393</v>
      </c>
      <c r="F28" s="37" t="s">
        <v>1095</v>
      </c>
      <c r="G28" s="37" t="s">
        <v>24</v>
      </c>
      <c r="H28" s="37">
        <v>99318470</v>
      </c>
      <c r="I28" s="38" t="s">
        <v>23</v>
      </c>
      <c r="J28" s="34"/>
    </row>
    <row r="29" spans="1:11">
      <c r="A29" s="27"/>
      <c r="B29" s="54"/>
      <c r="C29" s="217" t="s">
        <v>811</v>
      </c>
      <c r="D29" s="37" t="s">
        <v>1322</v>
      </c>
      <c r="E29" s="37" t="s">
        <v>393</v>
      </c>
      <c r="F29" s="26" t="s">
        <v>1096</v>
      </c>
      <c r="G29" s="37" t="s">
        <v>1007</v>
      </c>
      <c r="H29" s="37">
        <v>99318470</v>
      </c>
      <c r="I29" s="38" t="s">
        <v>23</v>
      </c>
      <c r="J29" s="34"/>
    </row>
    <row r="30" spans="1:11" s="21" customFormat="1">
      <c r="A30" s="27"/>
      <c r="B30" s="72"/>
      <c r="C30" s="201" t="s">
        <v>1108</v>
      </c>
      <c r="D30" s="37" t="s">
        <v>1322</v>
      </c>
      <c r="E30" s="37" t="s">
        <v>393</v>
      </c>
      <c r="F30" s="37" t="s">
        <v>1097</v>
      </c>
      <c r="G30" s="37" t="s">
        <v>24</v>
      </c>
      <c r="H30" s="37">
        <v>99318470</v>
      </c>
      <c r="I30" s="38" t="s">
        <v>23</v>
      </c>
      <c r="J30" s="34"/>
    </row>
    <row r="31" spans="1:11">
      <c r="A31" s="27"/>
      <c r="B31" s="54"/>
      <c r="C31" s="201" t="s">
        <v>1267</v>
      </c>
      <c r="D31" s="37" t="s">
        <v>1322</v>
      </c>
      <c r="E31" s="37" t="s">
        <v>393</v>
      </c>
      <c r="F31" s="37" t="s">
        <v>1109</v>
      </c>
      <c r="G31" s="37" t="s">
        <v>24</v>
      </c>
      <c r="H31" s="37">
        <v>99318470</v>
      </c>
      <c r="I31" s="38" t="s">
        <v>23</v>
      </c>
      <c r="J31" s="34"/>
    </row>
    <row r="32" spans="1:11">
      <c r="A32" s="27"/>
      <c r="B32" s="54"/>
      <c r="C32" s="201" t="s">
        <v>1225</v>
      </c>
      <c r="D32" s="37" t="s">
        <v>1322</v>
      </c>
      <c r="E32" s="37" t="s">
        <v>393</v>
      </c>
      <c r="F32" s="37" t="s">
        <v>738</v>
      </c>
      <c r="G32" s="37" t="s">
        <v>1007</v>
      </c>
      <c r="H32" s="37">
        <v>99318470</v>
      </c>
      <c r="I32" s="38" t="s">
        <v>23</v>
      </c>
      <c r="J32" s="34"/>
    </row>
    <row r="33" spans="1:10">
      <c r="A33" s="27"/>
      <c r="B33" s="54"/>
      <c r="C33" s="201" t="s">
        <v>1226</v>
      </c>
      <c r="D33" s="37" t="s">
        <v>1322</v>
      </c>
      <c r="E33" s="37" t="s">
        <v>393</v>
      </c>
      <c r="F33" s="37" t="s">
        <v>1098</v>
      </c>
      <c r="G33" s="37" t="s">
        <v>1007</v>
      </c>
      <c r="H33" s="37">
        <v>99318470</v>
      </c>
      <c r="I33" s="38" t="s">
        <v>23</v>
      </c>
      <c r="J33" s="34"/>
    </row>
    <row r="34" spans="1:10">
      <c r="A34" s="27"/>
      <c r="B34" s="54"/>
      <c r="C34" s="201" t="s">
        <v>1280</v>
      </c>
      <c r="D34" s="37" t="s">
        <v>1322</v>
      </c>
      <c r="E34" s="37" t="s">
        <v>393</v>
      </c>
      <c r="F34" s="37" t="s">
        <v>1099</v>
      </c>
      <c r="G34" s="37" t="s">
        <v>1007</v>
      </c>
      <c r="H34" s="37">
        <v>99318470</v>
      </c>
      <c r="I34" s="38" t="s">
        <v>23</v>
      </c>
      <c r="J34" s="34"/>
    </row>
    <row r="35" spans="1:10">
      <c r="A35" s="27"/>
      <c r="B35" s="45"/>
      <c r="C35" s="26" t="s">
        <v>1186</v>
      </c>
      <c r="D35" s="37" t="s">
        <v>1322</v>
      </c>
      <c r="E35" s="37" t="s">
        <v>393</v>
      </c>
      <c r="F35" s="37"/>
      <c r="G35" s="37"/>
      <c r="H35" s="37"/>
      <c r="I35" s="38"/>
      <c r="J35" s="34"/>
    </row>
    <row r="36" spans="1:10">
      <c r="A36" s="27"/>
      <c r="B36" s="410" t="s">
        <v>516</v>
      </c>
      <c r="C36" s="410"/>
      <c r="D36" s="410"/>
      <c r="E36" s="410"/>
      <c r="F36" s="410"/>
      <c r="G36" s="410"/>
      <c r="H36" s="410"/>
      <c r="I36" s="410"/>
      <c r="J36" s="27"/>
    </row>
    <row r="37" spans="1:10">
      <c r="A37" s="27"/>
      <c r="B37" s="54"/>
      <c r="C37" s="37" t="s">
        <v>482</v>
      </c>
      <c r="D37" s="37" t="s">
        <v>1322</v>
      </c>
      <c r="E37" s="37" t="s">
        <v>393</v>
      </c>
      <c r="F37" s="37" t="s">
        <v>483</v>
      </c>
      <c r="G37" s="37" t="s">
        <v>511</v>
      </c>
      <c r="H37" s="37"/>
      <c r="I37" s="41"/>
      <c r="J37" s="27"/>
    </row>
    <row r="38" spans="1:10">
      <c r="A38" s="27"/>
      <c r="B38" s="115"/>
      <c r="C38" s="37" t="s">
        <v>454</v>
      </c>
      <c r="D38" s="37" t="s">
        <v>1322</v>
      </c>
      <c r="E38" s="37" t="s">
        <v>393</v>
      </c>
      <c r="F38" s="37" t="s">
        <v>474</v>
      </c>
      <c r="G38" s="26" t="s">
        <v>511</v>
      </c>
      <c r="H38" s="26"/>
      <c r="I38" s="41"/>
      <c r="J38" s="27"/>
    </row>
    <row r="39" spans="1:10">
      <c r="A39" s="27"/>
      <c r="B39" s="54"/>
      <c r="C39" s="37" t="s">
        <v>455</v>
      </c>
      <c r="D39" s="37" t="s">
        <v>1322</v>
      </c>
      <c r="E39" s="37" t="s">
        <v>393</v>
      </c>
      <c r="F39" s="37" t="s">
        <v>415</v>
      </c>
      <c r="G39" s="37" t="s">
        <v>511</v>
      </c>
      <c r="H39" s="37"/>
      <c r="I39" s="41"/>
      <c r="J39" s="27"/>
    </row>
    <row r="40" spans="1:10">
      <c r="A40" s="27"/>
      <c r="B40" s="54"/>
      <c r="C40" s="37" t="s">
        <v>424</v>
      </c>
      <c r="D40" s="37" t="s">
        <v>1322</v>
      </c>
      <c r="E40" s="37" t="s">
        <v>393</v>
      </c>
      <c r="F40" s="37" t="s">
        <v>425</v>
      </c>
      <c r="G40" s="37" t="s">
        <v>511</v>
      </c>
      <c r="H40" s="37"/>
      <c r="I40" s="41"/>
      <c r="J40" s="27"/>
    </row>
    <row r="41" spans="1:10">
      <c r="A41" s="27"/>
      <c r="B41" s="54"/>
      <c r="C41" s="201" t="s">
        <v>408</v>
      </c>
      <c r="D41" s="37" t="s">
        <v>1322</v>
      </c>
      <c r="E41" s="37" t="s">
        <v>393</v>
      </c>
      <c r="F41" s="37" t="s">
        <v>409</v>
      </c>
      <c r="G41" s="37" t="s">
        <v>511</v>
      </c>
      <c r="H41" s="37"/>
      <c r="I41" s="41"/>
      <c r="J41" s="27"/>
    </row>
    <row r="42" spans="1:10">
      <c r="A42" s="27"/>
      <c r="B42" s="54"/>
      <c r="C42" s="37" t="s">
        <v>499</v>
      </c>
      <c r="D42" s="37" t="s">
        <v>1322</v>
      </c>
      <c r="E42" s="37" t="s">
        <v>393</v>
      </c>
      <c r="F42" s="37" t="s">
        <v>423</v>
      </c>
      <c r="G42" s="37" t="s">
        <v>511</v>
      </c>
      <c r="H42" s="37"/>
      <c r="I42" s="41"/>
      <c r="J42" s="27"/>
    </row>
    <row r="43" spans="1:10">
      <c r="A43" s="27"/>
      <c r="B43" s="54"/>
      <c r="C43" s="37" t="s">
        <v>397</v>
      </c>
      <c r="D43" s="37" t="s">
        <v>1325</v>
      </c>
      <c r="E43" s="37" t="s">
        <v>393</v>
      </c>
      <c r="F43" s="37" t="s">
        <v>398</v>
      </c>
      <c r="G43" s="37" t="s">
        <v>511</v>
      </c>
      <c r="H43" s="37"/>
      <c r="I43" s="41"/>
      <c r="J43" s="27"/>
    </row>
    <row r="44" spans="1:10">
      <c r="A44" s="27"/>
      <c r="B44" s="54"/>
      <c r="C44" s="37" t="s">
        <v>500</v>
      </c>
      <c r="D44" s="37" t="s">
        <v>1325</v>
      </c>
      <c r="E44" s="37" t="s">
        <v>393</v>
      </c>
      <c r="F44" s="37" t="s">
        <v>399</v>
      </c>
      <c r="G44" s="37" t="s">
        <v>511</v>
      </c>
      <c r="H44" s="37"/>
      <c r="I44" s="41"/>
      <c r="J44" s="27"/>
    </row>
    <row r="45" spans="1:10">
      <c r="A45" s="27"/>
      <c r="B45" s="54"/>
      <c r="C45" s="37" t="s">
        <v>416</v>
      </c>
      <c r="D45" s="37" t="s">
        <v>1322</v>
      </c>
      <c r="E45" s="37" t="s">
        <v>393</v>
      </c>
      <c r="F45" s="37" t="s">
        <v>417</v>
      </c>
      <c r="G45" s="37" t="s">
        <v>1120</v>
      </c>
      <c r="H45" s="37"/>
      <c r="I45" s="41"/>
      <c r="J45" s="27"/>
    </row>
    <row r="46" spans="1:10">
      <c r="A46" s="27"/>
      <c r="B46" s="54"/>
      <c r="C46" s="37" t="s">
        <v>392</v>
      </c>
      <c r="D46" s="37" t="s">
        <v>459</v>
      </c>
      <c r="E46" s="37" t="s">
        <v>393</v>
      </c>
      <c r="F46" s="37" t="s">
        <v>394</v>
      </c>
      <c r="G46" s="37" t="s">
        <v>511</v>
      </c>
      <c r="H46" s="37"/>
      <c r="I46" s="41"/>
      <c r="J46" s="27"/>
    </row>
    <row r="47" spans="1:10">
      <c r="A47" s="27"/>
      <c r="B47" s="54"/>
      <c r="C47" s="37" t="s">
        <v>395</v>
      </c>
      <c r="D47" s="37" t="s">
        <v>459</v>
      </c>
      <c r="E47" s="37" t="s">
        <v>393</v>
      </c>
      <c r="F47" s="37" t="s">
        <v>396</v>
      </c>
      <c r="G47" s="37" t="s">
        <v>511</v>
      </c>
      <c r="H47" s="37"/>
      <c r="I47" s="41"/>
      <c r="J47" s="27"/>
    </row>
    <row r="48" spans="1:10">
      <c r="A48" s="27"/>
      <c r="B48" s="54"/>
      <c r="C48" s="37" t="s">
        <v>501</v>
      </c>
      <c r="D48" s="37" t="s">
        <v>459</v>
      </c>
      <c r="E48" s="37" t="s">
        <v>393</v>
      </c>
      <c r="F48" s="37" t="s">
        <v>400</v>
      </c>
      <c r="G48" s="37" t="s">
        <v>1121</v>
      </c>
      <c r="H48" s="37"/>
      <c r="I48" s="41"/>
      <c r="J48" s="27"/>
    </row>
    <row r="49" spans="1:10">
      <c r="A49" s="27"/>
      <c r="B49" s="54"/>
      <c r="C49" s="37" t="s">
        <v>502</v>
      </c>
      <c r="D49" s="37" t="s">
        <v>1322</v>
      </c>
      <c r="E49" s="37" t="s">
        <v>393</v>
      </c>
      <c r="F49" s="37" t="s">
        <v>401</v>
      </c>
      <c r="G49" s="37" t="s">
        <v>511</v>
      </c>
      <c r="H49" s="37"/>
      <c r="I49" s="41"/>
      <c r="J49" s="27"/>
    </row>
    <row r="50" spans="1:10">
      <c r="A50" s="27"/>
      <c r="B50" s="54"/>
      <c r="C50" s="37" t="s">
        <v>402</v>
      </c>
      <c r="D50" s="37" t="s">
        <v>1322</v>
      </c>
      <c r="E50" s="37" t="s">
        <v>393</v>
      </c>
      <c r="F50" s="37" t="s">
        <v>403</v>
      </c>
      <c r="G50" s="37" t="s">
        <v>511</v>
      </c>
      <c r="H50" s="37"/>
      <c r="I50" s="41"/>
      <c r="J50" s="27"/>
    </row>
    <row r="51" spans="1:10">
      <c r="A51" s="27"/>
      <c r="B51" s="54"/>
      <c r="C51" s="37" t="s">
        <v>404</v>
      </c>
      <c r="D51" s="37" t="s">
        <v>1322</v>
      </c>
      <c r="E51" s="37" t="s">
        <v>393</v>
      </c>
      <c r="F51" s="37" t="s">
        <v>405</v>
      </c>
      <c r="G51" s="37" t="s">
        <v>511</v>
      </c>
      <c r="H51" s="37" t="s">
        <v>511</v>
      </c>
      <c r="I51" s="41"/>
      <c r="J51" s="27"/>
    </row>
    <row r="52" spans="1:10">
      <c r="A52" s="27"/>
      <c r="B52" s="54"/>
      <c r="C52" s="37" t="s">
        <v>406</v>
      </c>
      <c r="D52" s="37" t="s">
        <v>1322</v>
      </c>
      <c r="E52" s="37" t="s">
        <v>393</v>
      </c>
      <c r="F52" s="37" t="s">
        <v>407</v>
      </c>
      <c r="G52" s="37" t="s">
        <v>511</v>
      </c>
      <c r="H52" s="37"/>
      <c r="I52" s="41"/>
      <c r="J52" s="27"/>
    </row>
    <row r="53" spans="1:10">
      <c r="A53" s="27"/>
      <c r="B53" s="54"/>
      <c r="C53" s="37" t="s">
        <v>410</v>
      </c>
      <c r="D53" s="37" t="s">
        <v>1322</v>
      </c>
      <c r="E53" s="37" t="s">
        <v>393</v>
      </c>
      <c r="F53" s="37" t="s">
        <v>411</v>
      </c>
      <c r="G53" s="37" t="s">
        <v>511</v>
      </c>
      <c r="H53" s="37"/>
      <c r="I53" s="41"/>
      <c r="J53" s="27"/>
    </row>
    <row r="54" spans="1:10">
      <c r="A54" s="27"/>
      <c r="B54" s="54"/>
      <c r="C54" s="37" t="s">
        <v>412</v>
      </c>
      <c r="D54" s="37" t="s">
        <v>1322</v>
      </c>
      <c r="E54" s="37" t="s">
        <v>393</v>
      </c>
      <c r="F54" s="37" t="s">
        <v>413</v>
      </c>
      <c r="G54" s="37" t="s">
        <v>511</v>
      </c>
      <c r="H54" s="37"/>
      <c r="I54" s="41"/>
      <c r="J54" s="27"/>
    </row>
    <row r="55" spans="1:10">
      <c r="A55" s="27"/>
      <c r="B55" s="54"/>
      <c r="C55" s="37" t="s">
        <v>503</v>
      </c>
      <c r="D55" s="37" t="s">
        <v>1322</v>
      </c>
      <c r="E55" s="37" t="s">
        <v>393</v>
      </c>
      <c r="F55" s="37" t="s">
        <v>414</v>
      </c>
      <c r="G55" s="37" t="s">
        <v>511</v>
      </c>
      <c r="H55" s="37"/>
      <c r="I55" s="41"/>
      <c r="J55" s="27"/>
    </row>
    <row r="56" spans="1:10">
      <c r="A56" s="27"/>
      <c r="B56" s="54"/>
      <c r="C56" s="37" t="s">
        <v>504</v>
      </c>
      <c r="D56" s="37" t="s">
        <v>1326</v>
      </c>
      <c r="E56" s="37" t="s">
        <v>393</v>
      </c>
      <c r="F56" s="37" t="s">
        <v>418</v>
      </c>
      <c r="G56" s="37" t="s">
        <v>511</v>
      </c>
      <c r="H56" s="37"/>
      <c r="I56" s="41"/>
      <c r="J56" s="27"/>
    </row>
    <row r="57" spans="1:10">
      <c r="A57" s="27"/>
      <c r="B57" s="54"/>
      <c r="C57" s="37" t="s">
        <v>419</v>
      </c>
      <c r="D57" s="37" t="s">
        <v>1322</v>
      </c>
      <c r="E57" s="37" t="s">
        <v>393</v>
      </c>
      <c r="F57" s="37" t="s">
        <v>420</v>
      </c>
      <c r="G57" s="37" t="s">
        <v>511</v>
      </c>
      <c r="H57" s="37"/>
      <c r="I57" s="41"/>
      <c r="J57" s="27"/>
    </row>
    <row r="58" spans="1:10">
      <c r="A58" s="27"/>
      <c r="B58" s="54"/>
      <c r="C58" s="37" t="s">
        <v>421</v>
      </c>
      <c r="D58" s="37" t="s">
        <v>1322</v>
      </c>
      <c r="E58" s="37" t="s">
        <v>393</v>
      </c>
      <c r="F58" s="37" t="s">
        <v>422</v>
      </c>
      <c r="G58" s="37" t="s">
        <v>511</v>
      </c>
      <c r="H58" s="37"/>
      <c r="I58" s="41"/>
      <c r="J58" s="27"/>
    </row>
    <row r="59" spans="1:10">
      <c r="A59" s="27"/>
      <c r="B59" s="54"/>
      <c r="C59" s="37" t="s">
        <v>426</v>
      </c>
      <c r="D59" s="37" t="s">
        <v>1322</v>
      </c>
      <c r="E59" s="37" t="s">
        <v>393</v>
      </c>
      <c r="F59" s="37" t="s">
        <v>427</v>
      </c>
      <c r="G59" s="37" t="s">
        <v>511</v>
      </c>
      <c r="H59" s="37"/>
      <c r="I59" s="41"/>
      <c r="J59" s="27"/>
    </row>
    <row r="60" spans="1:10">
      <c r="A60" s="27"/>
      <c r="B60" s="54"/>
      <c r="C60" s="201" t="s">
        <v>428</v>
      </c>
      <c r="D60" s="37" t="s">
        <v>1327</v>
      </c>
      <c r="E60" s="37" t="s">
        <v>393</v>
      </c>
      <c r="F60" s="49" t="s">
        <v>429</v>
      </c>
      <c r="G60" s="37" t="s">
        <v>1122</v>
      </c>
      <c r="H60" s="50">
        <v>99318470</v>
      </c>
      <c r="I60" s="39" t="s">
        <v>23</v>
      </c>
      <c r="J60" s="27"/>
    </row>
    <row r="61" spans="1:10">
      <c r="A61" s="27"/>
      <c r="B61" s="54"/>
      <c r="C61" s="37" t="s">
        <v>505</v>
      </c>
      <c r="D61" s="37" t="s">
        <v>1322</v>
      </c>
      <c r="E61" s="37" t="s">
        <v>393</v>
      </c>
      <c r="F61" s="37" t="s">
        <v>430</v>
      </c>
      <c r="G61" s="37" t="s">
        <v>511</v>
      </c>
      <c r="H61" s="37"/>
      <c r="I61" s="41"/>
      <c r="J61" s="27"/>
    </row>
    <row r="62" spans="1:10">
      <c r="A62" s="27"/>
      <c r="B62" s="113"/>
      <c r="C62" s="26" t="s">
        <v>475</v>
      </c>
      <c r="D62" s="37" t="s">
        <v>1322</v>
      </c>
      <c r="E62" s="37" t="s">
        <v>393</v>
      </c>
      <c r="F62" s="26"/>
      <c r="G62" s="26"/>
      <c r="H62" s="26"/>
      <c r="I62" s="41"/>
      <c r="J62" s="27"/>
    </row>
    <row r="63" spans="1:10">
      <c r="A63" s="27"/>
      <c r="B63" s="410" t="s">
        <v>490</v>
      </c>
      <c r="C63" s="413"/>
      <c r="D63" s="413"/>
      <c r="E63" s="413"/>
      <c r="F63" s="413"/>
      <c r="G63" s="413"/>
      <c r="H63" s="413"/>
      <c r="I63" s="413"/>
      <c r="J63" s="27"/>
    </row>
    <row r="64" spans="1:10">
      <c r="A64" s="27"/>
      <c r="B64" s="54"/>
      <c r="C64" s="37" t="s">
        <v>462</v>
      </c>
      <c r="D64" s="37" t="s">
        <v>1322</v>
      </c>
      <c r="E64" s="37" t="s">
        <v>378</v>
      </c>
      <c r="F64" s="37" t="s">
        <v>461</v>
      </c>
      <c r="G64" s="169" t="s">
        <v>511</v>
      </c>
      <c r="H64" s="169"/>
      <c r="I64" s="173"/>
      <c r="J64" s="27"/>
    </row>
    <row r="65" spans="1:10">
      <c r="A65" s="27"/>
      <c r="B65" s="54"/>
      <c r="C65" s="201" t="s">
        <v>467</v>
      </c>
      <c r="D65" s="37" t="s">
        <v>1322</v>
      </c>
      <c r="E65" s="37" t="s">
        <v>378</v>
      </c>
      <c r="F65" s="37" t="s">
        <v>463</v>
      </c>
      <c r="G65" s="169" t="s">
        <v>511</v>
      </c>
      <c r="H65" s="169"/>
      <c r="I65" s="173"/>
      <c r="J65" s="27"/>
    </row>
    <row r="66" spans="1:10">
      <c r="A66" s="27"/>
      <c r="B66" s="54"/>
      <c r="C66" s="37" t="s">
        <v>466</v>
      </c>
      <c r="D66" s="37" t="s">
        <v>1322</v>
      </c>
      <c r="E66" s="37" t="s">
        <v>378</v>
      </c>
      <c r="F66" s="37" t="s">
        <v>464</v>
      </c>
      <c r="G66" s="37" t="s">
        <v>511</v>
      </c>
      <c r="H66" s="37"/>
      <c r="I66" s="41"/>
      <c r="J66" s="27"/>
    </row>
    <row r="67" spans="1:10">
      <c r="A67" s="27"/>
      <c r="B67" s="54"/>
      <c r="C67" s="37" t="s">
        <v>382</v>
      </c>
      <c r="D67" s="37" t="s">
        <v>1322</v>
      </c>
      <c r="E67" s="37" t="s">
        <v>378</v>
      </c>
      <c r="F67" s="37" t="s">
        <v>383</v>
      </c>
      <c r="G67" s="37" t="s">
        <v>511</v>
      </c>
      <c r="H67" s="37"/>
      <c r="I67" s="51"/>
      <c r="J67" s="27"/>
    </row>
    <row r="68" spans="1:10">
      <c r="A68" s="27"/>
      <c r="B68" s="54"/>
      <c r="C68" s="37" t="s">
        <v>506</v>
      </c>
      <c r="D68" s="37" t="s">
        <v>1322</v>
      </c>
      <c r="E68" s="37" t="s">
        <v>378</v>
      </c>
      <c r="F68" s="37" t="s">
        <v>381</v>
      </c>
      <c r="G68" s="37" t="s">
        <v>511</v>
      </c>
      <c r="H68" s="37"/>
      <c r="I68" s="41"/>
      <c r="J68" s="27"/>
    </row>
    <row r="69" spans="1:10">
      <c r="A69" s="27"/>
      <c r="B69" s="54"/>
      <c r="C69" s="37" t="s">
        <v>465</v>
      </c>
      <c r="D69" s="37" t="s">
        <v>1322</v>
      </c>
      <c r="E69" s="37" t="s">
        <v>378</v>
      </c>
      <c r="F69" s="37" t="s">
        <v>380</v>
      </c>
      <c r="G69" s="37" t="s">
        <v>511</v>
      </c>
      <c r="H69" s="37"/>
      <c r="I69" s="41"/>
      <c r="J69" s="27"/>
    </row>
    <row r="70" spans="1:10">
      <c r="A70" s="27"/>
      <c r="B70" s="54"/>
      <c r="C70" s="37" t="s">
        <v>386</v>
      </c>
      <c r="D70" s="37" t="s">
        <v>1322</v>
      </c>
      <c r="E70" s="37" t="s">
        <v>378</v>
      </c>
      <c r="F70" s="37" t="s">
        <v>387</v>
      </c>
      <c r="G70" s="37" t="s">
        <v>511</v>
      </c>
      <c r="H70" s="37"/>
      <c r="I70" s="41"/>
      <c r="J70" s="27"/>
    </row>
    <row r="71" spans="1:10">
      <c r="A71" s="27"/>
      <c r="B71" s="54"/>
      <c r="C71" s="37" t="s">
        <v>384</v>
      </c>
      <c r="D71" s="37" t="s">
        <v>1322</v>
      </c>
      <c r="E71" s="37" t="s">
        <v>378</v>
      </c>
      <c r="F71" s="37" t="s">
        <v>385</v>
      </c>
      <c r="G71" s="37" t="s">
        <v>511</v>
      </c>
      <c r="H71" s="37"/>
      <c r="I71" s="41"/>
      <c r="J71" s="27"/>
    </row>
    <row r="72" spans="1:10">
      <c r="A72" s="27"/>
      <c r="B72" s="54"/>
      <c r="C72" s="37" t="s">
        <v>388</v>
      </c>
      <c r="D72" s="37" t="s">
        <v>1322</v>
      </c>
      <c r="E72" s="37" t="s">
        <v>378</v>
      </c>
      <c r="F72" s="37" t="s">
        <v>389</v>
      </c>
      <c r="G72" s="37" t="s">
        <v>511</v>
      </c>
      <c r="H72" s="37"/>
      <c r="I72" s="41"/>
      <c r="J72" s="27"/>
    </row>
    <row r="73" spans="1:10">
      <c r="A73" s="27"/>
      <c r="B73" s="96"/>
      <c r="C73" s="46" t="s">
        <v>390</v>
      </c>
      <c r="D73" s="37" t="s">
        <v>1322</v>
      </c>
      <c r="E73" s="46" t="s">
        <v>378</v>
      </c>
      <c r="F73" s="46" t="s">
        <v>391</v>
      </c>
      <c r="G73" s="46" t="s">
        <v>511</v>
      </c>
      <c r="H73" s="46"/>
      <c r="I73" s="52"/>
      <c r="J73" s="27"/>
    </row>
    <row r="74" spans="1:10">
      <c r="A74" s="27"/>
      <c r="B74" s="54"/>
      <c r="C74" s="37" t="s">
        <v>377</v>
      </c>
      <c r="D74" s="37" t="s">
        <v>1322</v>
      </c>
      <c r="E74" s="37" t="s">
        <v>378</v>
      </c>
      <c r="F74" s="37" t="s">
        <v>379</v>
      </c>
      <c r="G74" s="37" t="s">
        <v>511</v>
      </c>
      <c r="H74" s="37"/>
      <c r="I74" s="41"/>
      <c r="J74" s="27"/>
    </row>
    <row r="75" spans="1:10">
      <c r="A75" s="27"/>
      <c r="B75" s="45"/>
      <c r="C75" s="144" t="s">
        <v>1111</v>
      </c>
      <c r="D75" s="37" t="s">
        <v>1322</v>
      </c>
      <c r="E75" s="144" t="s">
        <v>1110</v>
      </c>
      <c r="F75" s="144" t="s">
        <v>1112</v>
      </c>
      <c r="G75" s="174" t="s">
        <v>511</v>
      </c>
      <c r="H75" s="174"/>
      <c r="I75" s="175"/>
      <c r="J75" s="27"/>
    </row>
    <row r="76" spans="1:10">
      <c r="A76" s="27"/>
      <c r="B76" s="410" t="s">
        <v>507</v>
      </c>
      <c r="C76" s="410"/>
      <c r="D76" s="410"/>
      <c r="E76" s="410"/>
      <c r="F76" s="410"/>
      <c r="G76" s="410"/>
      <c r="H76" s="410"/>
      <c r="I76" s="410"/>
      <c r="J76" s="53"/>
    </row>
    <row r="77" spans="1:10">
      <c r="A77" s="27"/>
      <c r="B77" s="54"/>
      <c r="C77" s="37" t="s">
        <v>460</v>
      </c>
      <c r="D77" s="37" t="s">
        <v>1322</v>
      </c>
      <c r="E77" s="37" t="s">
        <v>378</v>
      </c>
      <c r="F77" s="37" t="s">
        <v>517</v>
      </c>
      <c r="G77" s="37" t="s">
        <v>511</v>
      </c>
      <c r="H77" s="37"/>
      <c r="I77" s="41"/>
      <c r="J77" s="27"/>
    </row>
    <row r="78" spans="1:10">
      <c r="A78" s="27"/>
      <c r="B78" s="412" t="s">
        <v>518</v>
      </c>
      <c r="C78" s="412"/>
      <c r="D78" s="412"/>
      <c r="E78" s="412"/>
      <c r="F78" s="412"/>
      <c r="G78" s="412"/>
      <c r="H78" s="412"/>
      <c r="I78" s="412"/>
      <c r="J78" s="27"/>
    </row>
    <row r="79" spans="1:10">
      <c r="A79" s="27"/>
      <c r="B79" s="116"/>
      <c r="C79" s="201" t="s">
        <v>518</v>
      </c>
      <c r="D79" s="42" t="s">
        <v>1324</v>
      </c>
      <c r="E79" s="37" t="s">
        <v>1091</v>
      </c>
      <c r="F79" s="37" t="s">
        <v>114</v>
      </c>
      <c r="G79" s="46" t="s">
        <v>1180</v>
      </c>
      <c r="H79" s="171">
        <v>99622453</v>
      </c>
      <c r="I79" s="38" t="s">
        <v>23</v>
      </c>
      <c r="J79" s="27"/>
    </row>
    <row r="80" spans="1:10">
      <c r="A80" s="27"/>
      <c r="B80" s="54"/>
      <c r="C80" s="37" t="s">
        <v>519</v>
      </c>
      <c r="D80" s="37" t="s">
        <v>1323</v>
      </c>
      <c r="E80" s="37" t="s">
        <v>520</v>
      </c>
      <c r="F80" s="37"/>
      <c r="G80" s="37"/>
      <c r="H80" s="37"/>
      <c r="I80" s="41"/>
      <c r="J80" s="27"/>
    </row>
    <row r="81" spans="1:10">
      <c r="A81" s="27"/>
      <c r="B81" s="412" t="s">
        <v>508</v>
      </c>
      <c r="C81" s="412"/>
      <c r="D81" s="412"/>
      <c r="E81" s="412"/>
      <c r="F81" s="412"/>
      <c r="G81" s="412"/>
      <c r="H81" s="412"/>
      <c r="I81" s="412"/>
      <c r="J81" s="27"/>
    </row>
    <row r="82" spans="1:10">
      <c r="A82" s="27"/>
      <c r="B82" s="117"/>
      <c r="C82" s="218" t="s">
        <v>521</v>
      </c>
      <c r="D82" s="43" t="s">
        <v>1322</v>
      </c>
      <c r="E82" s="43" t="s">
        <v>1063</v>
      </c>
      <c r="F82" s="43" t="s">
        <v>522</v>
      </c>
      <c r="G82" s="170" t="s">
        <v>1078</v>
      </c>
      <c r="H82" s="46">
        <v>99618763</v>
      </c>
      <c r="I82" s="48" t="s">
        <v>23</v>
      </c>
      <c r="J82" s="27"/>
    </row>
    <row r="83" spans="1:10">
      <c r="A83" s="27"/>
      <c r="B83" s="54"/>
      <c r="C83" s="37" t="s">
        <v>523</v>
      </c>
      <c r="D83" s="43" t="s">
        <v>1322</v>
      </c>
      <c r="E83" s="43" t="s">
        <v>1063</v>
      </c>
      <c r="F83" s="37"/>
      <c r="G83" s="37"/>
      <c r="H83" s="37"/>
      <c r="I83" s="41"/>
      <c r="J83" s="27"/>
    </row>
    <row r="84" spans="1:10">
      <c r="A84" s="27"/>
      <c r="B84" s="411" t="s">
        <v>509</v>
      </c>
      <c r="C84" s="411"/>
      <c r="D84" s="411"/>
      <c r="E84" s="411"/>
      <c r="F84" s="411"/>
      <c r="G84" s="411"/>
      <c r="H84" s="411"/>
      <c r="I84" s="411"/>
      <c r="J84" s="27"/>
    </row>
    <row r="85" spans="1:10">
      <c r="A85" s="27"/>
      <c r="B85" s="54"/>
      <c r="C85" s="37" t="s">
        <v>524</v>
      </c>
      <c r="D85" s="37"/>
      <c r="E85" s="43" t="s">
        <v>1063</v>
      </c>
      <c r="F85" s="37" t="s">
        <v>527</v>
      </c>
      <c r="G85" s="37"/>
      <c r="H85" s="37"/>
      <c r="I85" s="41"/>
      <c r="J85" s="27"/>
    </row>
    <row r="86" spans="1:10">
      <c r="A86" s="27"/>
      <c r="B86" s="96"/>
      <c r="C86" s="46" t="s">
        <v>525</v>
      </c>
      <c r="D86" s="46"/>
      <c r="E86" s="43" t="s">
        <v>1063</v>
      </c>
      <c r="F86" s="46" t="s">
        <v>527</v>
      </c>
      <c r="G86" s="46"/>
      <c r="H86" s="46"/>
      <c r="I86" s="52"/>
      <c r="J86" s="27"/>
    </row>
    <row r="87" spans="1:10">
      <c r="A87" s="27"/>
      <c r="B87" s="54"/>
      <c r="C87" s="201" t="s">
        <v>526</v>
      </c>
      <c r="D87" s="37"/>
      <c r="E87" s="43" t="s">
        <v>1063</v>
      </c>
      <c r="F87" s="37" t="s">
        <v>527</v>
      </c>
      <c r="G87" s="37"/>
      <c r="H87" s="37"/>
      <c r="I87" s="41"/>
      <c r="J87" s="27"/>
    </row>
    <row r="88" spans="1:10">
      <c r="A88" s="27"/>
      <c r="B88" s="113"/>
      <c r="C88" s="37" t="s">
        <v>740</v>
      </c>
      <c r="D88" s="26" t="s">
        <v>511</v>
      </c>
      <c r="E88" s="43" t="s">
        <v>1063</v>
      </c>
      <c r="F88" s="26" t="s">
        <v>739</v>
      </c>
      <c r="G88" s="26"/>
      <c r="H88" s="26"/>
      <c r="I88" s="41"/>
      <c r="J88" s="27"/>
    </row>
    <row r="89" spans="1:10" ht="21" customHeight="1">
      <c r="A89" s="27"/>
      <c r="B89" s="27"/>
      <c r="C89" s="27"/>
      <c r="D89" s="27"/>
      <c r="E89" s="27"/>
      <c r="F89" s="27"/>
      <c r="G89" s="27"/>
      <c r="H89" s="27"/>
      <c r="I89" s="27"/>
      <c r="J89" s="27"/>
    </row>
    <row r="91" spans="1:10" ht="123.75" customHeight="1">
      <c r="B91" s="308" t="s">
        <v>1372</v>
      </c>
      <c r="C91" s="221" t="s">
        <v>1350</v>
      </c>
      <c r="D91" s="221" t="s">
        <v>1346</v>
      </c>
      <c r="E91" s="221" t="s">
        <v>1347</v>
      </c>
      <c r="F91" s="223" t="s">
        <v>1348</v>
      </c>
      <c r="G91" s="223" t="s">
        <v>1353</v>
      </c>
      <c r="H91" s="223" t="s">
        <v>1375</v>
      </c>
    </row>
    <row r="92" spans="1:10">
      <c r="B92" s="221" t="s">
        <v>1300</v>
      </c>
      <c r="C92" s="309">
        <v>0.3</v>
      </c>
      <c r="D92" s="310">
        <v>0.4</v>
      </c>
      <c r="E92" s="309">
        <v>0.3</v>
      </c>
      <c r="F92" s="310"/>
      <c r="G92" s="308"/>
      <c r="H92" s="310"/>
    </row>
    <row r="93" spans="1:10">
      <c r="B93" s="311" t="s">
        <v>1064</v>
      </c>
      <c r="C93" s="298">
        <v>3</v>
      </c>
      <c r="D93" s="298">
        <v>3</v>
      </c>
      <c r="E93" s="298">
        <v>5</v>
      </c>
      <c r="F93" s="407"/>
      <c r="G93" s="298"/>
      <c r="H93" s="298"/>
    </row>
    <row r="94" spans="1:10">
      <c r="B94" s="314" t="s">
        <v>1296</v>
      </c>
      <c r="C94" s="315">
        <f>100*C93/5*C92</f>
        <v>18</v>
      </c>
      <c r="D94" s="315">
        <f t="shared" ref="D94:E94" si="0">100*D93/5*D92</f>
        <v>24</v>
      </c>
      <c r="E94" s="315">
        <f t="shared" si="0"/>
        <v>30</v>
      </c>
      <c r="F94" s="408"/>
      <c r="G94" s="298">
        <f>SUM(C94:E94)</f>
        <v>72</v>
      </c>
      <c r="H94" s="298">
        <f>RANK(G94,$G$94:$G$124)+COUNTIF($G$94:G94,G94)-1</f>
        <v>6</v>
      </c>
    </row>
    <row r="95" spans="1:10">
      <c r="B95" s="311" t="s">
        <v>1278</v>
      </c>
      <c r="C95" s="298">
        <v>5</v>
      </c>
      <c r="D95" s="298">
        <v>3</v>
      </c>
      <c r="E95" s="298">
        <v>5</v>
      </c>
      <c r="F95" s="408"/>
      <c r="G95" s="298"/>
      <c r="H95" s="298"/>
    </row>
    <row r="96" spans="1:10">
      <c r="B96" s="314" t="s">
        <v>1296</v>
      </c>
      <c r="C96" s="315">
        <f>100*C95/5*C92</f>
        <v>30</v>
      </c>
      <c r="D96" s="315">
        <f>100*D95/5*D92</f>
        <v>24</v>
      </c>
      <c r="E96" s="315">
        <f>100*E95/5*E92</f>
        <v>30</v>
      </c>
      <c r="F96" s="408"/>
      <c r="G96" s="298">
        <f>SUM(C96:E96)</f>
        <v>84</v>
      </c>
      <c r="H96" s="298">
        <f>RANK(G96,$G$94:$G$124)+COUNTIF($G$94:G96,G96)-1</f>
        <v>2</v>
      </c>
    </row>
    <row r="97" spans="2:8">
      <c r="B97" s="311" t="s">
        <v>1062</v>
      </c>
      <c r="C97" s="298">
        <v>5</v>
      </c>
      <c r="D97" s="298">
        <v>3</v>
      </c>
      <c r="E97" s="298">
        <v>5</v>
      </c>
      <c r="F97" s="408"/>
      <c r="G97" s="298"/>
      <c r="H97" s="298"/>
    </row>
    <row r="98" spans="2:8">
      <c r="B98" s="314" t="s">
        <v>1296</v>
      </c>
      <c r="C98" s="315">
        <f>100*C97/5*C92</f>
        <v>30</v>
      </c>
      <c r="D98" s="315">
        <f>100*D97/5*D92</f>
        <v>24</v>
      </c>
      <c r="E98" s="315">
        <f>100*E97/5*E92</f>
        <v>30</v>
      </c>
      <c r="F98" s="408"/>
      <c r="G98" s="298">
        <f>SUM(C98:E98)</f>
        <v>84</v>
      </c>
      <c r="H98" s="298">
        <f>RANK(G98,$G$94:$G$124)+COUNTIF($G$94:G98,G98)-1</f>
        <v>3</v>
      </c>
    </row>
    <row r="99" spans="2:8">
      <c r="B99" s="311" t="s">
        <v>810</v>
      </c>
      <c r="C99" s="298">
        <v>3</v>
      </c>
      <c r="D99" s="298">
        <v>3</v>
      </c>
      <c r="E99" s="298">
        <v>5</v>
      </c>
      <c r="F99" s="408"/>
      <c r="G99" s="298"/>
      <c r="H99" s="298"/>
    </row>
    <row r="100" spans="2:8">
      <c r="B100" s="314" t="s">
        <v>1296</v>
      </c>
      <c r="C100" s="315">
        <f>100*C99/5*C92</f>
        <v>18</v>
      </c>
      <c r="D100" s="315">
        <f>100*D99/5*D92</f>
        <v>24</v>
      </c>
      <c r="E100" s="315">
        <f>100*E99/5*E92</f>
        <v>30</v>
      </c>
      <c r="F100" s="408"/>
      <c r="G100" s="298">
        <f>SUM(C100:E100)</f>
        <v>72</v>
      </c>
      <c r="H100" s="298">
        <f>RANK(G100,$G$94:$G$124)+COUNTIF($G$94:G100,G100)-1</f>
        <v>7</v>
      </c>
    </row>
    <row r="101" spans="2:8">
      <c r="B101" s="330" t="s">
        <v>811</v>
      </c>
      <c r="C101" s="298">
        <v>3</v>
      </c>
      <c r="D101" s="298">
        <v>3</v>
      </c>
      <c r="E101" s="298">
        <v>5</v>
      </c>
      <c r="F101" s="408"/>
      <c r="G101" s="298"/>
      <c r="H101" s="298"/>
    </row>
    <row r="102" spans="2:8">
      <c r="B102" s="314" t="s">
        <v>1296</v>
      </c>
      <c r="C102" s="315">
        <f>100*C101/5*C92</f>
        <v>18</v>
      </c>
      <c r="D102" s="315">
        <f t="shared" ref="D102:E102" si="1">100*D101/5*D92</f>
        <v>24</v>
      </c>
      <c r="E102" s="315">
        <f t="shared" si="1"/>
        <v>30</v>
      </c>
      <c r="F102" s="408"/>
      <c r="G102" s="298">
        <f>SUM(C102:E102)</f>
        <v>72</v>
      </c>
      <c r="H102" s="298">
        <f>RANK(G102,$G$94:$G$124)+COUNTIF($G$94:G102,G102)-1</f>
        <v>8</v>
      </c>
    </row>
    <row r="103" spans="2:8">
      <c r="B103" s="311" t="s">
        <v>1108</v>
      </c>
      <c r="C103" s="298">
        <v>3</v>
      </c>
      <c r="D103" s="298">
        <v>3</v>
      </c>
      <c r="E103" s="298">
        <v>5</v>
      </c>
      <c r="F103" s="408"/>
      <c r="G103" s="298"/>
      <c r="H103" s="298"/>
    </row>
    <row r="104" spans="2:8">
      <c r="B104" s="314" t="s">
        <v>1296</v>
      </c>
      <c r="C104" s="315">
        <f>100*C103/5*$C$92</f>
        <v>18</v>
      </c>
      <c r="D104" s="315">
        <f>100*D103/5*D92</f>
        <v>24</v>
      </c>
      <c r="E104" s="315">
        <f>100*E103/5*$E$92</f>
        <v>30</v>
      </c>
      <c r="F104" s="408"/>
      <c r="G104" s="298">
        <f>SUM(C104:E104)</f>
        <v>72</v>
      </c>
      <c r="H104" s="298">
        <f>RANK(G104,$G$94:$G$124)+COUNTIF($G$94:G104,G104)-1</f>
        <v>9</v>
      </c>
    </row>
    <row r="105" spans="2:8">
      <c r="B105" s="311" t="s">
        <v>1267</v>
      </c>
      <c r="C105" s="298">
        <v>3</v>
      </c>
      <c r="D105" s="298">
        <v>3</v>
      </c>
      <c r="E105" s="298">
        <v>5</v>
      </c>
      <c r="F105" s="408"/>
      <c r="G105" s="298"/>
      <c r="H105" s="298"/>
    </row>
    <row r="106" spans="2:8">
      <c r="B106" s="314" t="s">
        <v>1296</v>
      </c>
      <c r="C106" s="315">
        <f>100*C105/5*$C$92</f>
        <v>18</v>
      </c>
      <c r="D106" s="315">
        <f>100*D105/5*$D$92</f>
        <v>24</v>
      </c>
      <c r="E106" s="315">
        <f>100*E105/5*$E$92</f>
        <v>30</v>
      </c>
      <c r="F106" s="408"/>
      <c r="G106" s="298">
        <f>SUM(C106:E106)</f>
        <v>72</v>
      </c>
      <c r="H106" s="298">
        <f>RANK(G106,$G$94:$G$124)+COUNTIF($G$94:G106,G106)-1</f>
        <v>10</v>
      </c>
    </row>
    <row r="107" spans="2:8">
      <c r="B107" s="311" t="s">
        <v>1225</v>
      </c>
      <c r="C107" s="298">
        <v>3</v>
      </c>
      <c r="D107" s="298">
        <v>3</v>
      </c>
      <c r="E107" s="298">
        <v>5</v>
      </c>
      <c r="F107" s="408"/>
      <c r="G107" s="298"/>
      <c r="H107" s="298"/>
    </row>
    <row r="108" spans="2:8">
      <c r="B108" s="314" t="s">
        <v>1296</v>
      </c>
      <c r="C108" s="315">
        <f>100*C107/5*$C$92</f>
        <v>18</v>
      </c>
      <c r="D108" s="315">
        <f>100*D107/5*$D$92</f>
        <v>24</v>
      </c>
      <c r="E108" s="315">
        <f>100*E107/5*$E$92</f>
        <v>30</v>
      </c>
      <c r="F108" s="408"/>
      <c r="G108" s="298">
        <f>SUM(C108:E108)</f>
        <v>72</v>
      </c>
      <c r="H108" s="298">
        <f>RANK(G108,$G$94:$G$124)+COUNTIF($G$94:G108,G108)-1</f>
        <v>11</v>
      </c>
    </row>
    <row r="109" spans="2:8">
      <c r="B109" s="311" t="s">
        <v>1226</v>
      </c>
      <c r="C109" s="298">
        <v>5</v>
      </c>
      <c r="D109" s="298">
        <v>3</v>
      </c>
      <c r="E109" s="298">
        <v>5</v>
      </c>
      <c r="F109" s="408"/>
      <c r="G109" s="298"/>
      <c r="H109" s="298"/>
    </row>
    <row r="110" spans="2:8">
      <c r="B110" s="314" t="s">
        <v>1296</v>
      </c>
      <c r="C110" s="315">
        <f>100*C109/5*$C$92</f>
        <v>30</v>
      </c>
      <c r="D110" s="315">
        <f>100*D109/5*$D$92</f>
        <v>24</v>
      </c>
      <c r="E110" s="315">
        <f>100*E109/5*$E$92</f>
        <v>30</v>
      </c>
      <c r="F110" s="408"/>
      <c r="G110" s="298">
        <f>SUM(C110:E110)</f>
        <v>84</v>
      </c>
      <c r="H110" s="298">
        <f>RANK(G110,$G$94:$G$124)+COUNTIF($G$94:G110,G110)-1</f>
        <v>4</v>
      </c>
    </row>
    <row r="111" spans="2:8">
      <c r="B111" s="311" t="s">
        <v>1280</v>
      </c>
      <c r="C111" s="298">
        <v>3</v>
      </c>
      <c r="D111" s="298">
        <v>5</v>
      </c>
      <c r="E111" s="298">
        <v>5</v>
      </c>
      <c r="F111" s="408"/>
      <c r="G111" s="298"/>
      <c r="H111" s="298"/>
    </row>
    <row r="112" spans="2:8">
      <c r="B112" s="314" t="s">
        <v>1296</v>
      </c>
      <c r="C112" s="315">
        <f>100*C111/5*$C$92</f>
        <v>18</v>
      </c>
      <c r="D112" s="315">
        <f>100*D111/5*$D$92</f>
        <v>40</v>
      </c>
      <c r="E112" s="315">
        <f>100*E111/5*$E$92</f>
        <v>30</v>
      </c>
      <c r="F112" s="408"/>
      <c r="G112" s="298">
        <f>SUM(C112:E112)</f>
        <v>88</v>
      </c>
      <c r="H112" s="298">
        <f>RANK(G112,$G$94:$G$124)+COUNTIF($G$94:G112,G112)-1</f>
        <v>1</v>
      </c>
    </row>
    <row r="113" spans="2:8">
      <c r="B113" s="311" t="s">
        <v>408</v>
      </c>
      <c r="C113" s="298">
        <v>5</v>
      </c>
      <c r="D113" s="298">
        <v>1</v>
      </c>
      <c r="E113" s="298">
        <v>1</v>
      </c>
      <c r="F113" s="408"/>
      <c r="G113" s="298"/>
      <c r="H113" s="298"/>
    </row>
    <row r="114" spans="2:8">
      <c r="B114" s="314" t="s">
        <v>1296</v>
      </c>
      <c r="C114" s="315">
        <f>100*C113/5*$C$92</f>
        <v>30</v>
      </c>
      <c r="D114" s="315">
        <f>100*D113/5*$D$92</f>
        <v>8</v>
      </c>
      <c r="E114" s="315">
        <f>100*E113/5*$E$92</f>
        <v>6</v>
      </c>
      <c r="F114" s="408"/>
      <c r="G114" s="298">
        <f>SUM(C114:E114)</f>
        <v>44</v>
      </c>
      <c r="H114" s="298">
        <f>RANK(G114,$G$94:$G$124)+COUNTIF($G$94:G114,G114)-1</f>
        <v>13</v>
      </c>
    </row>
    <row r="115" spans="2:8" ht="30">
      <c r="B115" s="311" t="s">
        <v>428</v>
      </c>
      <c r="C115" s="298">
        <v>5</v>
      </c>
      <c r="D115" s="298">
        <v>1</v>
      </c>
      <c r="E115" s="298">
        <v>1</v>
      </c>
      <c r="F115" s="408"/>
      <c r="G115" s="298"/>
      <c r="H115" s="298"/>
    </row>
    <row r="116" spans="2:8">
      <c r="B116" s="314" t="s">
        <v>1296</v>
      </c>
      <c r="C116" s="315">
        <f>100*C115/5*$C$92</f>
        <v>30</v>
      </c>
      <c r="D116" s="315">
        <f>100*D115/5*$D$92</f>
        <v>8</v>
      </c>
      <c r="E116" s="315">
        <f>100*E115/5*$E$92</f>
        <v>6</v>
      </c>
      <c r="F116" s="408"/>
      <c r="G116" s="298">
        <f>SUM(C116:E116)</f>
        <v>44</v>
      </c>
      <c r="H116" s="298">
        <f>RANK(G116,$G$94:$G$124)+COUNTIF($G$94:G116,G116)-1</f>
        <v>14</v>
      </c>
    </row>
    <row r="117" spans="2:8" ht="30">
      <c r="B117" s="311" t="s">
        <v>467</v>
      </c>
      <c r="C117" s="298">
        <v>5</v>
      </c>
      <c r="D117" s="298">
        <v>1</v>
      </c>
      <c r="E117" s="298">
        <v>1</v>
      </c>
      <c r="F117" s="408"/>
      <c r="G117" s="298"/>
      <c r="H117" s="298"/>
    </row>
    <row r="118" spans="2:8">
      <c r="B118" s="314" t="s">
        <v>1296</v>
      </c>
      <c r="C118" s="315">
        <f>100*C117/5*$C$92</f>
        <v>30</v>
      </c>
      <c r="D118" s="315">
        <f>100*D117/5*$D$92</f>
        <v>8</v>
      </c>
      <c r="E118" s="315">
        <f>100*E117/5*$E$92</f>
        <v>6</v>
      </c>
      <c r="F118" s="408"/>
      <c r="G118" s="298">
        <f>SUM(C118:E118)</f>
        <v>44</v>
      </c>
      <c r="H118" s="298">
        <f>RANK(G118,$G$94:$G$124)+COUNTIF($G$94:G118,G118)-1</f>
        <v>15</v>
      </c>
    </row>
    <row r="119" spans="2:8">
      <c r="B119" s="311" t="s">
        <v>518</v>
      </c>
      <c r="C119" s="298">
        <v>5</v>
      </c>
      <c r="D119" s="298">
        <v>5</v>
      </c>
      <c r="E119" s="298">
        <v>1</v>
      </c>
      <c r="F119" s="408"/>
      <c r="G119" s="298"/>
      <c r="H119" s="298"/>
    </row>
    <row r="120" spans="2:8">
      <c r="B120" s="314" t="s">
        <v>1296</v>
      </c>
      <c r="C120" s="315">
        <f>100*C119/5*$C$92</f>
        <v>30</v>
      </c>
      <c r="D120" s="315">
        <f>100*D119/5*$D$92</f>
        <v>40</v>
      </c>
      <c r="E120" s="315">
        <f>100*E119/5*$E$92</f>
        <v>6</v>
      </c>
      <c r="F120" s="408"/>
      <c r="G120" s="298">
        <f>SUM(C120:E120)</f>
        <v>76</v>
      </c>
      <c r="H120" s="298">
        <f>RANK(G120,$G$94:$G$124)+COUNTIF($G$94:G120,G120)-1</f>
        <v>5</v>
      </c>
    </row>
    <row r="121" spans="2:8" ht="30">
      <c r="B121" s="331" t="s">
        <v>521</v>
      </c>
      <c r="C121" s="298">
        <v>5</v>
      </c>
      <c r="D121" s="298">
        <v>3</v>
      </c>
      <c r="E121" s="298">
        <v>1</v>
      </c>
      <c r="F121" s="408"/>
      <c r="G121" s="298"/>
      <c r="H121" s="298"/>
    </row>
    <row r="122" spans="2:8">
      <c r="B122" s="314" t="s">
        <v>1296</v>
      </c>
      <c r="C122" s="315">
        <f>100*C121/5*$C$92</f>
        <v>30</v>
      </c>
      <c r="D122" s="315">
        <f>100*D121/5*$D$92</f>
        <v>24</v>
      </c>
      <c r="E122" s="315">
        <f>100*E121/5*$E$92</f>
        <v>6</v>
      </c>
      <c r="F122" s="408"/>
      <c r="G122" s="298">
        <f>SUM(C122:E122)</f>
        <v>60</v>
      </c>
      <c r="H122" s="298">
        <f>RANK(G122,$G$94:$G$124)+COUNTIF($G$94:G122,G122)-1</f>
        <v>12</v>
      </c>
    </row>
    <row r="123" spans="2:8">
      <c r="B123" s="311" t="s">
        <v>526</v>
      </c>
      <c r="C123" s="298">
        <v>3</v>
      </c>
      <c r="D123" s="298">
        <v>1</v>
      </c>
      <c r="E123" s="298">
        <v>1</v>
      </c>
      <c r="F123" s="408"/>
      <c r="G123" s="298"/>
      <c r="H123" s="298"/>
    </row>
    <row r="124" spans="2:8">
      <c r="B124" s="314" t="s">
        <v>1296</v>
      </c>
      <c r="C124" s="315">
        <f>100*C123/5*$C$92</f>
        <v>18</v>
      </c>
      <c r="D124" s="315">
        <f>100*D123/5*$D$92</f>
        <v>8</v>
      </c>
      <c r="E124" s="315">
        <f>100*E123/5*$E$92</f>
        <v>6</v>
      </c>
      <c r="F124" s="409"/>
      <c r="G124" s="332">
        <f>SUM(C124:E124)</f>
        <v>32</v>
      </c>
      <c r="H124" s="298">
        <f>RANK(G124,$G$94:$G$124)+COUNTIF($G$94:G124,G124)-1</f>
        <v>16</v>
      </c>
    </row>
  </sheetData>
  <mergeCells count="8">
    <mergeCell ref="F93:F124"/>
    <mergeCell ref="B20:I20"/>
    <mergeCell ref="B36:I36"/>
    <mergeCell ref="B84:I84"/>
    <mergeCell ref="B78:I78"/>
    <mergeCell ref="B76:I76"/>
    <mergeCell ref="B81:I81"/>
    <mergeCell ref="B63:I63"/>
  </mergeCells>
  <conditionalFormatting sqref="B95 B93 B97 B99 B101 B103 B105 B107 B109 B111">
    <cfRule type="colorScale" priority="5">
      <colorScale>
        <cfvo type="min"/>
        <cfvo type="max"/>
        <color rgb="FFFFFF00"/>
        <color rgb="FFFFEF9C"/>
      </colorScale>
    </cfRule>
  </conditionalFormatting>
  <conditionalFormatting sqref="C21:C23 C27:C35">
    <cfRule type="colorScale" priority="6">
      <colorScale>
        <cfvo type="min"/>
        <cfvo type="max"/>
        <color rgb="FFFFFF00"/>
        <color rgb="FFFFEF9C"/>
      </colorScale>
    </cfRule>
  </conditionalFormatting>
  <conditionalFormatting sqref="G93:G124">
    <cfRule type="top10" dxfId="26" priority="1" rank="13"/>
    <cfRule type="top10" priority="2" rank="13"/>
  </conditionalFormatting>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F46AB-788A-4CE5-9423-14A48F440E13}">
  <sheetPr>
    <pageSetUpPr fitToPage="1"/>
  </sheetPr>
  <dimension ref="A1:L422"/>
  <sheetViews>
    <sheetView topLeftCell="A367" zoomScale="90" zoomScaleNormal="90" workbookViewId="0">
      <selection activeCell="H380" sqref="H380"/>
    </sheetView>
  </sheetViews>
  <sheetFormatPr defaultRowHeight="15"/>
  <cols>
    <col min="1" max="1" width="2.28515625" customWidth="1"/>
    <col min="2" max="2" width="28.85546875" bestFit="1" customWidth="1"/>
    <col min="3" max="3" width="37.85546875" customWidth="1"/>
    <col min="4" max="4" width="17.7109375" customWidth="1"/>
    <col min="5" max="5" width="21.140625" customWidth="1"/>
    <col min="6" max="6" width="35.140625" customWidth="1"/>
    <col min="7" max="7" width="17.7109375" customWidth="1"/>
    <col min="8" max="8" width="25.5703125" customWidth="1"/>
    <col min="9" max="9" width="24" bestFit="1" customWidth="1"/>
    <col min="10" max="10" width="0.28515625" customWidth="1"/>
    <col min="11" max="11" width="14.28515625" customWidth="1"/>
    <col min="14" max="16" width="9.140625" customWidth="1"/>
  </cols>
  <sheetData>
    <row r="1" spans="1:11" s="21" customFormat="1" ht="5.25" customHeight="1">
      <c r="A1" s="27"/>
      <c r="B1" s="27"/>
      <c r="C1" s="27"/>
      <c r="D1" s="27"/>
      <c r="E1" s="27"/>
      <c r="F1" s="27"/>
      <c r="G1" s="27"/>
      <c r="H1" s="27"/>
      <c r="I1" s="27"/>
      <c r="J1" s="27"/>
    </row>
    <row r="2" spans="1:11" s="21" customFormat="1">
      <c r="A2" s="27"/>
      <c r="B2" s="1" t="s">
        <v>1349</v>
      </c>
      <c r="C2" s="1" t="s">
        <v>529</v>
      </c>
      <c r="D2" s="35" t="s">
        <v>7</v>
      </c>
      <c r="E2" s="1" t="s">
        <v>8</v>
      </c>
      <c r="F2" s="1" t="s">
        <v>10</v>
      </c>
      <c r="G2" s="1" t="s">
        <v>11</v>
      </c>
      <c r="H2" s="1" t="s">
        <v>12</v>
      </c>
      <c r="I2" s="36" t="s">
        <v>13</v>
      </c>
      <c r="J2" s="34"/>
    </row>
    <row r="3" spans="1:11" s="21" customFormat="1">
      <c r="A3" s="27"/>
      <c r="B3" s="149">
        <v>1</v>
      </c>
      <c r="C3" s="144" t="s">
        <v>205</v>
      </c>
      <c r="D3" s="150" t="s">
        <v>1072</v>
      </c>
      <c r="E3" s="144" t="s">
        <v>206</v>
      </c>
      <c r="F3" s="144" t="s">
        <v>207</v>
      </c>
      <c r="G3" s="144" t="s">
        <v>1093</v>
      </c>
      <c r="H3" s="144">
        <v>99419538</v>
      </c>
      <c r="I3" s="197" t="s">
        <v>23</v>
      </c>
      <c r="J3" s="64"/>
    </row>
    <row r="4" spans="1:11">
      <c r="A4" s="27"/>
      <c r="B4" s="213">
        <v>2</v>
      </c>
      <c r="C4" s="147" t="s">
        <v>1340</v>
      </c>
      <c r="D4" s="144" t="s">
        <v>1192</v>
      </c>
      <c r="E4" s="144" t="s">
        <v>496</v>
      </c>
      <c r="F4" s="144" t="s">
        <v>1217</v>
      </c>
      <c r="G4" s="144" t="s">
        <v>226</v>
      </c>
      <c r="H4" s="144">
        <v>99571958</v>
      </c>
      <c r="I4" s="197" t="s">
        <v>23</v>
      </c>
      <c r="J4" s="34"/>
      <c r="K4" s="21"/>
    </row>
    <row r="5" spans="1:11">
      <c r="A5" s="27"/>
      <c r="B5" s="214">
        <v>3</v>
      </c>
      <c r="C5" s="144" t="s">
        <v>1231</v>
      </c>
      <c r="D5" s="150" t="s">
        <v>148</v>
      </c>
      <c r="E5" s="144" t="s">
        <v>149</v>
      </c>
      <c r="F5" s="144" t="s">
        <v>1232</v>
      </c>
      <c r="G5" s="144" t="s">
        <v>52</v>
      </c>
      <c r="H5" s="144" t="s">
        <v>440</v>
      </c>
      <c r="I5" s="197" t="s">
        <v>23</v>
      </c>
      <c r="J5" s="27"/>
    </row>
    <row r="6" spans="1:11" s="21" customFormat="1">
      <c r="A6" s="27"/>
      <c r="B6" s="149">
        <v>4</v>
      </c>
      <c r="C6" s="147" t="s">
        <v>14</v>
      </c>
      <c r="D6" s="150" t="s">
        <v>1072</v>
      </c>
      <c r="E6" s="144" t="s">
        <v>206</v>
      </c>
      <c r="F6" s="144" t="s">
        <v>17</v>
      </c>
      <c r="G6" s="144" t="s">
        <v>1093</v>
      </c>
      <c r="H6" s="144">
        <v>99419538</v>
      </c>
      <c r="I6" s="197" t="s">
        <v>23</v>
      </c>
      <c r="J6" s="34"/>
    </row>
    <row r="7" spans="1:11" s="21" customFormat="1">
      <c r="A7" s="27"/>
      <c r="B7" s="149">
        <v>5</v>
      </c>
      <c r="C7" s="144" t="s">
        <v>478</v>
      </c>
      <c r="D7" s="150" t="s">
        <v>25</v>
      </c>
      <c r="E7" s="144" t="s">
        <v>26</v>
      </c>
      <c r="F7" s="144" t="s">
        <v>1336</v>
      </c>
      <c r="G7" s="144" t="s">
        <v>1092</v>
      </c>
      <c r="H7" s="188">
        <v>99499511</v>
      </c>
      <c r="I7" s="197" t="s">
        <v>23</v>
      </c>
      <c r="J7" s="34"/>
    </row>
    <row r="8" spans="1:11" s="21" customFormat="1">
      <c r="A8" s="27"/>
      <c r="B8" s="149">
        <v>6</v>
      </c>
      <c r="C8" s="144" t="s">
        <v>1283</v>
      </c>
      <c r="D8" s="144" t="s">
        <v>1192</v>
      </c>
      <c r="E8" s="144" t="s">
        <v>224</v>
      </c>
      <c r="F8" s="144" t="s">
        <v>1201</v>
      </c>
      <c r="G8" s="144" t="s">
        <v>226</v>
      </c>
      <c r="H8" s="144">
        <v>99571958</v>
      </c>
      <c r="I8" s="197" t="s">
        <v>23</v>
      </c>
      <c r="J8" s="34"/>
    </row>
    <row r="9" spans="1:11" s="21" customFormat="1">
      <c r="A9" s="27"/>
      <c r="B9" s="146">
        <v>7</v>
      </c>
      <c r="C9" s="144" t="s">
        <v>32</v>
      </c>
      <c r="D9" s="144" t="s">
        <v>33</v>
      </c>
      <c r="E9" s="144" t="s">
        <v>1113</v>
      </c>
      <c r="F9" s="144" t="s">
        <v>1339</v>
      </c>
      <c r="G9" s="144" t="s">
        <v>24</v>
      </c>
      <c r="H9" s="188">
        <v>99318470</v>
      </c>
      <c r="I9" s="197" t="s">
        <v>23</v>
      </c>
      <c r="J9" s="34"/>
    </row>
    <row r="10" spans="1:11" s="21" customFormat="1">
      <c r="A10" s="27"/>
      <c r="B10" s="149">
        <v>8</v>
      </c>
      <c r="C10" s="144" t="s">
        <v>1126</v>
      </c>
      <c r="D10" s="150" t="s">
        <v>148</v>
      </c>
      <c r="E10" s="144" t="s">
        <v>149</v>
      </c>
      <c r="F10" s="144" t="s">
        <v>1341</v>
      </c>
      <c r="G10" s="144" t="s">
        <v>52</v>
      </c>
      <c r="H10" s="144" t="s">
        <v>440</v>
      </c>
      <c r="I10" s="197" t="s">
        <v>23</v>
      </c>
      <c r="J10" s="34"/>
    </row>
    <row r="11" spans="1:11" s="21" customFormat="1">
      <c r="A11" s="27"/>
      <c r="B11" s="149">
        <v>9</v>
      </c>
      <c r="C11" s="144" t="s">
        <v>1083</v>
      </c>
      <c r="D11" s="152" t="s">
        <v>481</v>
      </c>
      <c r="E11" s="144" t="s">
        <v>1085</v>
      </c>
      <c r="F11" s="144" t="s">
        <v>1101</v>
      </c>
      <c r="G11" s="194" t="s">
        <v>1199</v>
      </c>
      <c r="H11" s="144">
        <v>99306713</v>
      </c>
      <c r="I11" s="197" t="s">
        <v>23</v>
      </c>
      <c r="J11" s="63"/>
      <c r="K11" s="20"/>
    </row>
    <row r="12" spans="1:11">
      <c r="A12" s="27"/>
      <c r="B12" s="149">
        <v>10</v>
      </c>
      <c r="C12" s="144" t="s">
        <v>1200</v>
      </c>
      <c r="D12" s="150" t="s">
        <v>367</v>
      </c>
      <c r="E12" s="144" t="s">
        <v>1100</v>
      </c>
      <c r="F12" s="144" t="s">
        <v>97</v>
      </c>
      <c r="G12" s="144" t="s">
        <v>1143</v>
      </c>
      <c r="H12" s="144">
        <v>22554685</v>
      </c>
      <c r="I12" s="197" t="s">
        <v>23</v>
      </c>
      <c r="J12" s="34"/>
      <c r="K12" s="21"/>
    </row>
    <row r="13" spans="1:11">
      <c r="A13" s="27"/>
      <c r="B13" s="214">
        <v>11</v>
      </c>
      <c r="C13" s="144" t="s">
        <v>1209</v>
      </c>
      <c r="D13" s="144" t="s">
        <v>33</v>
      </c>
      <c r="E13" s="144" t="s">
        <v>1215</v>
      </c>
      <c r="F13" s="144" t="s">
        <v>1211</v>
      </c>
      <c r="G13" s="144" t="s">
        <v>1216</v>
      </c>
      <c r="H13" s="144">
        <v>99873973</v>
      </c>
      <c r="I13" s="197" t="s">
        <v>23</v>
      </c>
      <c r="J13" s="27"/>
    </row>
    <row r="14" spans="1:11">
      <c r="A14" s="27"/>
      <c r="B14" s="214">
        <v>12</v>
      </c>
      <c r="C14" s="144" t="s">
        <v>1208</v>
      </c>
      <c r="D14" s="144" t="s">
        <v>33</v>
      </c>
      <c r="E14" s="144" t="s">
        <v>1218</v>
      </c>
      <c r="F14" s="144" t="s">
        <v>1342</v>
      </c>
      <c r="G14" s="144" t="s">
        <v>1216</v>
      </c>
      <c r="H14" s="144">
        <v>99873973</v>
      </c>
      <c r="I14" s="197" t="s">
        <v>23</v>
      </c>
      <c r="J14" s="27"/>
    </row>
    <row r="15" spans="1:11" s="21" customFormat="1" ht="4.5" customHeight="1">
      <c r="A15" s="27"/>
      <c r="B15" s="60"/>
      <c r="C15" s="61"/>
      <c r="D15" s="62"/>
      <c r="E15" s="61"/>
      <c r="F15" s="61"/>
      <c r="G15" s="61"/>
      <c r="H15" s="61"/>
      <c r="I15" s="63"/>
      <c r="J15" s="34"/>
    </row>
    <row r="16" spans="1:11" s="21" customFormat="1">
      <c r="B16" s="57"/>
      <c r="C16" s="10"/>
      <c r="D16" s="58"/>
      <c r="E16" s="10"/>
      <c r="F16" s="10"/>
      <c r="G16" s="10"/>
      <c r="H16" s="10"/>
      <c r="I16" s="59"/>
      <c r="J16" s="20"/>
    </row>
    <row r="17" spans="1:11" s="21" customFormat="1" ht="36.6" customHeight="1">
      <c r="B17" s="57"/>
      <c r="C17" s="10"/>
      <c r="D17" s="58"/>
      <c r="E17" s="10"/>
      <c r="F17" s="10"/>
      <c r="G17" s="10"/>
      <c r="H17" s="10"/>
      <c r="I17" s="59"/>
      <c r="J17" s="20"/>
    </row>
    <row r="18" spans="1:11" s="21" customFormat="1" ht="5.25" customHeight="1">
      <c r="A18" s="27"/>
      <c r="B18" s="60"/>
      <c r="C18" s="61"/>
      <c r="D18" s="62"/>
      <c r="E18" s="61"/>
      <c r="F18" s="61"/>
      <c r="G18" s="61"/>
      <c r="H18" s="61"/>
      <c r="I18" s="63"/>
      <c r="J18" s="34"/>
    </row>
    <row r="19" spans="1:11" s="21" customFormat="1">
      <c r="A19" s="27"/>
      <c r="B19" s="55" t="s">
        <v>1138</v>
      </c>
      <c r="C19" s="1" t="s">
        <v>529</v>
      </c>
      <c r="D19" s="35" t="s">
        <v>7</v>
      </c>
      <c r="E19" s="1" t="s">
        <v>8</v>
      </c>
      <c r="F19" s="1" t="s">
        <v>10</v>
      </c>
      <c r="G19" s="1" t="s">
        <v>11</v>
      </c>
      <c r="H19" s="1" t="s">
        <v>12</v>
      </c>
      <c r="I19" s="36" t="s">
        <v>13</v>
      </c>
      <c r="J19" s="34"/>
    </row>
    <row r="20" spans="1:11">
      <c r="A20" s="27"/>
      <c r="B20" s="421" t="s">
        <v>545</v>
      </c>
      <c r="C20" s="422"/>
      <c r="D20" s="422"/>
      <c r="E20" s="422"/>
      <c r="F20" s="422"/>
      <c r="G20" s="422"/>
      <c r="H20" s="422"/>
      <c r="I20" s="423"/>
      <c r="J20" s="34"/>
      <c r="K20" s="21"/>
    </row>
    <row r="21" spans="1:11">
      <c r="A21" s="27"/>
      <c r="B21" s="124"/>
      <c r="C21" s="40" t="s">
        <v>826</v>
      </c>
      <c r="D21" s="42"/>
      <c r="E21" s="37"/>
      <c r="F21" s="37"/>
      <c r="G21" s="37"/>
      <c r="H21" s="37"/>
      <c r="I21" s="68"/>
      <c r="J21" s="34"/>
      <c r="K21" s="21"/>
    </row>
    <row r="22" spans="1:11">
      <c r="A22" s="27"/>
      <c r="B22" s="124"/>
      <c r="C22" s="40" t="s">
        <v>827</v>
      </c>
      <c r="D22" s="42"/>
      <c r="E22" s="37"/>
      <c r="F22" s="37"/>
      <c r="G22" s="37"/>
      <c r="H22" s="37"/>
      <c r="I22" s="68"/>
      <c r="J22" s="34"/>
      <c r="K22" s="21"/>
    </row>
    <row r="23" spans="1:11">
      <c r="A23" s="27"/>
      <c r="B23" s="124"/>
      <c r="C23" s="40" t="s">
        <v>828</v>
      </c>
      <c r="D23" s="42"/>
      <c r="E23" s="37"/>
      <c r="F23" s="37"/>
      <c r="G23" s="37"/>
      <c r="H23" s="37"/>
      <c r="I23" s="68"/>
      <c r="J23" s="34"/>
      <c r="K23" s="21"/>
    </row>
    <row r="24" spans="1:11">
      <c r="A24" s="27"/>
      <c r="B24" s="124"/>
      <c r="C24" s="40" t="s">
        <v>829</v>
      </c>
      <c r="D24" s="42"/>
      <c r="E24" s="37"/>
      <c r="F24" s="37"/>
      <c r="G24" s="37"/>
      <c r="H24" s="37"/>
      <c r="I24" s="68"/>
      <c r="J24" s="34"/>
      <c r="K24" s="21"/>
    </row>
    <row r="25" spans="1:11">
      <c r="A25" s="27"/>
      <c r="B25" s="124"/>
      <c r="C25" s="40" t="s">
        <v>830</v>
      </c>
      <c r="D25" s="42"/>
      <c r="E25" s="37"/>
      <c r="F25" s="37"/>
      <c r="G25" s="37"/>
      <c r="H25" s="37"/>
      <c r="I25" s="68"/>
      <c r="J25" s="34"/>
      <c r="K25" s="21"/>
    </row>
    <row r="26" spans="1:11">
      <c r="A26" s="27"/>
      <c r="B26" s="124"/>
      <c r="C26" s="40" t="s">
        <v>831</v>
      </c>
      <c r="D26" s="42"/>
      <c r="E26" s="37"/>
      <c r="F26" s="37"/>
      <c r="G26" s="37"/>
      <c r="H26" s="37"/>
      <c r="I26" s="68"/>
      <c r="J26" s="34"/>
      <c r="K26" s="21"/>
    </row>
    <row r="27" spans="1:11">
      <c r="A27" s="27"/>
      <c r="B27" s="124"/>
      <c r="C27" s="40" t="s">
        <v>832</v>
      </c>
      <c r="D27" s="42"/>
      <c r="E27" s="37"/>
      <c r="F27" s="37"/>
      <c r="G27" s="37"/>
      <c r="H27" s="37"/>
      <c r="I27" s="68"/>
      <c r="J27" s="34"/>
      <c r="K27" s="21"/>
    </row>
    <row r="28" spans="1:11">
      <c r="A28" s="27"/>
      <c r="B28" s="124"/>
      <c r="C28" s="40" t="s">
        <v>833</v>
      </c>
      <c r="D28" s="42"/>
      <c r="E28" s="37"/>
      <c r="F28" s="37"/>
      <c r="G28" s="37"/>
      <c r="H28" s="37"/>
      <c r="I28" s="68"/>
      <c r="J28" s="34"/>
      <c r="K28" s="21"/>
    </row>
    <row r="29" spans="1:11">
      <c r="A29" s="27"/>
      <c r="B29" s="124"/>
      <c r="C29" s="40" t="s">
        <v>834</v>
      </c>
      <c r="D29" s="42"/>
      <c r="E29" s="37"/>
      <c r="F29" s="37"/>
      <c r="G29" s="37"/>
      <c r="H29" s="37"/>
      <c r="I29" s="68"/>
      <c r="J29" s="34"/>
      <c r="K29" s="21"/>
    </row>
    <row r="30" spans="1:11">
      <c r="A30" s="27"/>
      <c r="B30" s="124"/>
      <c r="C30" s="40" t="s">
        <v>835</v>
      </c>
      <c r="D30" s="42"/>
      <c r="E30" s="37"/>
      <c r="F30" s="37"/>
      <c r="G30" s="37"/>
      <c r="H30" s="37"/>
      <c r="I30" s="68"/>
      <c r="J30" s="34"/>
      <c r="K30" s="21"/>
    </row>
    <row r="31" spans="1:11">
      <c r="A31" s="27"/>
      <c r="B31" s="124"/>
      <c r="C31" s="40" t="s">
        <v>836</v>
      </c>
      <c r="D31" s="42"/>
      <c r="E31" s="37"/>
      <c r="F31" s="37"/>
      <c r="G31" s="37"/>
      <c r="H31" s="37"/>
      <c r="I31" s="68"/>
      <c r="J31" s="34"/>
      <c r="K31" s="21"/>
    </row>
    <row r="32" spans="1:11">
      <c r="A32" s="27"/>
      <c r="B32" s="124"/>
      <c r="C32" s="40" t="s">
        <v>1344</v>
      </c>
      <c r="D32" s="37"/>
      <c r="E32" s="37"/>
      <c r="F32" s="37"/>
      <c r="G32" s="37"/>
      <c r="H32" s="37"/>
      <c r="I32" s="68"/>
      <c r="J32" s="34"/>
      <c r="K32" s="21"/>
    </row>
    <row r="33" spans="1:11">
      <c r="A33" s="27"/>
      <c r="B33" s="124"/>
      <c r="C33" s="40" t="s">
        <v>674</v>
      </c>
      <c r="D33" s="42"/>
      <c r="E33" s="37"/>
      <c r="F33" s="37"/>
      <c r="G33" s="37"/>
      <c r="H33" s="37"/>
      <c r="I33" s="68"/>
      <c r="J33" s="34"/>
      <c r="K33" s="21"/>
    </row>
    <row r="34" spans="1:11">
      <c r="A34" s="27"/>
      <c r="B34" s="124"/>
      <c r="C34" s="40" t="s">
        <v>837</v>
      </c>
      <c r="D34" s="42"/>
      <c r="E34" s="37"/>
      <c r="F34" s="37"/>
      <c r="G34" s="37"/>
      <c r="H34" s="37"/>
      <c r="I34" s="68"/>
      <c r="J34" s="34"/>
      <c r="K34" s="21"/>
    </row>
    <row r="35" spans="1:11">
      <c r="A35" s="27"/>
      <c r="B35" s="124"/>
      <c r="C35" s="40" t="s">
        <v>838</v>
      </c>
      <c r="D35" s="42"/>
      <c r="E35" s="37"/>
      <c r="F35" s="37"/>
      <c r="G35" s="37"/>
      <c r="H35" s="37"/>
      <c r="I35" s="68"/>
      <c r="J35" s="34"/>
      <c r="K35" s="21"/>
    </row>
    <row r="36" spans="1:11">
      <c r="A36" s="27"/>
      <c r="B36" s="421" t="s">
        <v>546</v>
      </c>
      <c r="C36" s="422"/>
      <c r="D36" s="422"/>
      <c r="E36" s="422"/>
      <c r="F36" s="422"/>
      <c r="G36" s="422"/>
      <c r="H36" s="422"/>
      <c r="I36" s="423"/>
      <c r="J36" s="34"/>
      <c r="K36" s="21"/>
    </row>
    <row r="37" spans="1:11">
      <c r="A37" s="27"/>
      <c r="B37" s="124"/>
      <c r="C37" s="40" t="s">
        <v>565</v>
      </c>
      <c r="D37" s="42"/>
      <c r="E37" s="37"/>
      <c r="F37" s="37" t="s">
        <v>562</v>
      </c>
      <c r="G37" s="37"/>
      <c r="H37" s="37"/>
      <c r="I37" s="68"/>
      <c r="J37" s="34"/>
      <c r="K37" s="21"/>
    </row>
    <row r="38" spans="1:11">
      <c r="A38" s="27"/>
      <c r="B38" s="124"/>
      <c r="C38" s="40" t="s">
        <v>564</v>
      </c>
      <c r="D38" s="42"/>
      <c r="E38" s="37"/>
      <c r="F38" s="37" t="s">
        <v>568</v>
      </c>
      <c r="G38" s="37"/>
      <c r="H38" s="37"/>
      <c r="I38" s="68"/>
      <c r="J38" s="34"/>
      <c r="K38" s="21"/>
    </row>
    <row r="39" spans="1:11">
      <c r="A39" s="27"/>
      <c r="B39" s="124"/>
      <c r="C39" s="40" t="s">
        <v>566</v>
      </c>
      <c r="D39" s="42"/>
      <c r="E39" s="37"/>
      <c r="F39" s="37" t="s">
        <v>563</v>
      </c>
      <c r="G39" s="37"/>
      <c r="H39" s="37"/>
      <c r="I39" s="68"/>
      <c r="J39" s="34"/>
      <c r="K39" s="21"/>
    </row>
    <row r="40" spans="1:11">
      <c r="A40" s="27"/>
      <c r="B40" s="124"/>
      <c r="C40" s="40" t="s">
        <v>567</v>
      </c>
      <c r="D40" s="42"/>
      <c r="E40" s="37"/>
      <c r="F40" s="37"/>
      <c r="G40" s="37"/>
      <c r="H40" s="37"/>
      <c r="I40" s="68"/>
      <c r="J40" s="34"/>
      <c r="K40" s="21"/>
    </row>
    <row r="41" spans="1:11">
      <c r="A41" s="27"/>
      <c r="B41" s="124"/>
      <c r="C41" s="40" t="s">
        <v>569</v>
      </c>
      <c r="D41" s="42"/>
      <c r="E41" s="37"/>
      <c r="F41" s="37"/>
      <c r="G41" s="37"/>
      <c r="H41" s="37"/>
      <c r="I41" s="68"/>
      <c r="J41" s="34"/>
      <c r="K41" s="21"/>
    </row>
    <row r="42" spans="1:11">
      <c r="A42" s="27"/>
      <c r="B42" s="124"/>
      <c r="C42" s="40" t="s">
        <v>570</v>
      </c>
      <c r="D42" s="42"/>
      <c r="E42" s="37"/>
      <c r="F42" s="37" t="s">
        <v>571</v>
      </c>
      <c r="G42" s="37" t="s">
        <v>511</v>
      </c>
      <c r="H42" s="37"/>
      <c r="I42" s="68"/>
      <c r="J42" s="34"/>
      <c r="K42" s="21"/>
    </row>
    <row r="43" spans="1:11">
      <c r="A43" s="27"/>
      <c r="B43" s="124"/>
      <c r="C43" s="40" t="s">
        <v>839</v>
      </c>
      <c r="D43" s="42"/>
      <c r="E43" s="37"/>
      <c r="F43" s="37"/>
      <c r="G43" s="37"/>
      <c r="H43" s="37"/>
      <c r="I43" s="68"/>
      <c r="J43" s="34"/>
      <c r="K43" s="21"/>
    </row>
    <row r="44" spans="1:11">
      <c r="A44" s="27"/>
      <c r="B44" s="419" t="s">
        <v>543</v>
      </c>
      <c r="C44" s="419"/>
      <c r="D44" s="419"/>
      <c r="E44" s="419"/>
      <c r="F44" s="419"/>
      <c r="G44" s="419"/>
      <c r="H44" s="419"/>
      <c r="I44" s="420"/>
      <c r="J44" s="34"/>
      <c r="K44" s="21"/>
    </row>
    <row r="45" spans="1:11">
      <c r="A45" s="27"/>
      <c r="B45" s="45"/>
      <c r="C45" s="40" t="s">
        <v>579</v>
      </c>
      <c r="D45" s="42"/>
      <c r="E45" s="37"/>
      <c r="F45" s="37" t="s">
        <v>610</v>
      </c>
      <c r="G45" s="37" t="s">
        <v>511</v>
      </c>
      <c r="H45" s="37"/>
      <c r="I45" s="68"/>
      <c r="J45" s="34"/>
      <c r="K45" s="21"/>
    </row>
    <row r="46" spans="1:11">
      <c r="A46" s="27"/>
      <c r="B46" s="45"/>
      <c r="C46" s="40" t="s">
        <v>582</v>
      </c>
      <c r="D46" s="42" t="s">
        <v>511</v>
      </c>
      <c r="E46" s="37"/>
      <c r="F46" s="37"/>
      <c r="G46" s="37"/>
      <c r="H46" s="37"/>
      <c r="I46" s="68"/>
      <c r="J46" s="34"/>
      <c r="K46" s="21"/>
    </row>
    <row r="47" spans="1:11">
      <c r="A47" s="27"/>
      <c r="B47" s="45"/>
      <c r="C47" s="40" t="s">
        <v>583</v>
      </c>
      <c r="D47" s="42"/>
      <c r="E47" s="37"/>
      <c r="F47" s="37"/>
      <c r="G47" s="37"/>
      <c r="H47" s="37"/>
      <c r="I47" s="68"/>
      <c r="J47" s="34"/>
      <c r="K47" s="21"/>
    </row>
    <row r="48" spans="1:11">
      <c r="A48" s="27"/>
      <c r="B48" s="45"/>
      <c r="C48" s="40" t="s">
        <v>584</v>
      </c>
      <c r="D48" s="42"/>
      <c r="E48" s="37"/>
      <c r="F48" s="37"/>
      <c r="G48" s="37"/>
      <c r="H48" s="37"/>
      <c r="I48" s="68"/>
      <c r="J48" s="34"/>
      <c r="K48" s="21"/>
    </row>
    <row r="49" spans="1:11">
      <c r="A49" s="27"/>
      <c r="B49" s="45"/>
      <c r="C49" s="40" t="s">
        <v>585</v>
      </c>
      <c r="D49" s="42" t="s">
        <v>511</v>
      </c>
      <c r="E49" s="37"/>
      <c r="F49" s="37"/>
      <c r="G49" s="37"/>
      <c r="H49" s="37"/>
      <c r="I49" s="68"/>
      <c r="J49" s="34"/>
      <c r="K49" s="21"/>
    </row>
    <row r="50" spans="1:11">
      <c r="A50" s="27"/>
      <c r="B50" s="45"/>
      <c r="C50" s="40" t="s">
        <v>586</v>
      </c>
      <c r="D50" s="42"/>
      <c r="E50" s="37"/>
      <c r="F50" s="37"/>
      <c r="G50" s="37"/>
      <c r="H50" s="37"/>
      <c r="I50" s="68"/>
      <c r="J50" s="34"/>
      <c r="K50" s="21"/>
    </row>
    <row r="51" spans="1:11">
      <c r="A51" s="27"/>
      <c r="B51" s="45"/>
      <c r="C51" s="40" t="s">
        <v>840</v>
      </c>
      <c r="D51" s="42"/>
      <c r="E51" s="37"/>
      <c r="F51" s="37"/>
      <c r="G51" s="37"/>
      <c r="H51" s="37"/>
      <c r="I51" s="68"/>
      <c r="J51" s="34"/>
      <c r="K51" s="21"/>
    </row>
    <row r="52" spans="1:11" s="21" customFormat="1">
      <c r="A52" s="27"/>
      <c r="B52" s="426" t="s">
        <v>535</v>
      </c>
      <c r="C52" s="426"/>
      <c r="D52" s="426"/>
      <c r="E52" s="426"/>
      <c r="F52" s="426"/>
      <c r="G52" s="426"/>
      <c r="H52" s="426"/>
      <c r="I52" s="426"/>
      <c r="J52" s="34"/>
    </row>
    <row r="53" spans="1:11">
      <c r="A53" s="27"/>
      <c r="B53" s="124"/>
      <c r="C53" s="40" t="s">
        <v>731</v>
      </c>
      <c r="D53" s="42"/>
      <c r="E53" s="37"/>
      <c r="F53" s="37"/>
      <c r="G53" s="37"/>
      <c r="H53" s="37"/>
      <c r="I53" s="68"/>
      <c r="J53" s="34"/>
      <c r="K53" s="21"/>
    </row>
    <row r="54" spans="1:11">
      <c r="A54" s="27"/>
      <c r="B54" s="124"/>
      <c r="C54" s="40" t="s">
        <v>841</v>
      </c>
      <c r="D54" s="42"/>
      <c r="E54" s="37"/>
      <c r="F54" s="37"/>
      <c r="G54" s="37"/>
      <c r="H54" s="37"/>
      <c r="I54" s="68"/>
      <c r="J54" s="34"/>
      <c r="K54" s="21"/>
    </row>
    <row r="55" spans="1:11">
      <c r="A55" s="27"/>
      <c r="B55" s="124"/>
      <c r="C55" s="40" t="s">
        <v>842</v>
      </c>
      <c r="D55" s="42"/>
      <c r="E55" s="37"/>
      <c r="F55" s="37"/>
      <c r="G55" s="37"/>
      <c r="H55" s="37"/>
      <c r="I55" s="68"/>
      <c r="J55" s="34"/>
      <c r="K55" s="21"/>
    </row>
    <row r="56" spans="1:11">
      <c r="A56" s="27"/>
      <c r="B56" s="124"/>
      <c r="C56" s="40" t="s">
        <v>843</v>
      </c>
      <c r="D56" s="42"/>
      <c r="E56" s="37"/>
      <c r="F56" s="37"/>
      <c r="G56" s="37"/>
      <c r="H56" s="37"/>
      <c r="I56" s="68"/>
      <c r="J56" s="34"/>
      <c r="K56" s="21"/>
    </row>
    <row r="57" spans="1:11">
      <c r="A57" s="27"/>
      <c r="B57" s="124"/>
      <c r="C57" s="40" t="s">
        <v>844</v>
      </c>
      <c r="D57" s="42"/>
      <c r="E57" s="37"/>
      <c r="F57" s="37"/>
      <c r="G57" s="37"/>
      <c r="H57" s="37"/>
      <c r="I57" s="68"/>
      <c r="J57" s="34"/>
      <c r="K57" s="21"/>
    </row>
    <row r="58" spans="1:11">
      <c r="A58" s="27"/>
      <c r="B58" s="124"/>
      <c r="C58" s="40" t="s">
        <v>845</v>
      </c>
      <c r="D58" s="42"/>
      <c r="E58" s="37"/>
      <c r="F58" s="37"/>
      <c r="G58" s="37"/>
      <c r="H58" s="37"/>
      <c r="I58" s="68"/>
      <c r="J58" s="34"/>
      <c r="K58" s="21"/>
    </row>
    <row r="59" spans="1:11">
      <c r="A59" s="27"/>
      <c r="B59" s="124"/>
      <c r="C59" s="40" t="s">
        <v>846</v>
      </c>
      <c r="D59" s="42"/>
      <c r="E59" s="37"/>
      <c r="F59" s="37"/>
      <c r="G59" s="37"/>
      <c r="H59" s="37"/>
      <c r="I59" s="68"/>
      <c r="J59" s="34"/>
      <c r="K59" s="21"/>
    </row>
    <row r="60" spans="1:11">
      <c r="A60" s="27"/>
      <c r="B60" s="124"/>
      <c r="C60" s="40" t="s">
        <v>847</v>
      </c>
      <c r="D60" s="42"/>
      <c r="E60" s="37"/>
      <c r="F60" s="37"/>
      <c r="G60" s="37"/>
      <c r="H60" s="37"/>
      <c r="I60" s="68"/>
      <c r="J60" s="34"/>
      <c r="K60" s="21"/>
    </row>
    <row r="61" spans="1:11">
      <c r="A61" s="27"/>
      <c r="B61" s="124"/>
      <c r="C61" s="40" t="s">
        <v>848</v>
      </c>
      <c r="D61" s="42"/>
      <c r="E61" s="37"/>
      <c r="F61" s="37"/>
      <c r="G61" s="37"/>
      <c r="H61" s="37"/>
      <c r="I61" s="68"/>
      <c r="J61" s="34"/>
      <c r="K61" s="21"/>
    </row>
    <row r="62" spans="1:11">
      <c r="A62" s="27"/>
      <c r="B62" s="124"/>
      <c r="C62" s="40" t="s">
        <v>849</v>
      </c>
      <c r="D62" s="42"/>
      <c r="E62" s="37"/>
      <c r="F62" s="37"/>
      <c r="G62" s="37"/>
      <c r="H62" s="37"/>
      <c r="I62" s="68"/>
      <c r="J62" s="34"/>
      <c r="K62" s="21"/>
    </row>
    <row r="63" spans="1:11">
      <c r="A63" s="27"/>
      <c r="B63" s="124"/>
      <c r="C63" s="40" t="s">
        <v>850</v>
      </c>
      <c r="D63" s="42"/>
      <c r="E63" s="37"/>
      <c r="F63" s="37"/>
      <c r="G63" s="37"/>
      <c r="H63" s="37"/>
      <c r="I63" s="68"/>
      <c r="J63" s="34"/>
      <c r="K63" s="21"/>
    </row>
    <row r="64" spans="1:11">
      <c r="A64" s="27"/>
      <c r="B64" s="124"/>
      <c r="C64" s="40" t="s">
        <v>851</v>
      </c>
      <c r="D64" s="42"/>
      <c r="E64" s="37"/>
      <c r="F64" s="37"/>
      <c r="G64" s="37"/>
      <c r="H64" s="37"/>
      <c r="I64" s="68"/>
      <c r="J64" s="34"/>
      <c r="K64" s="21"/>
    </row>
    <row r="65" spans="1:11">
      <c r="A65" s="27"/>
      <c r="B65" s="124"/>
      <c r="C65" s="40" t="s">
        <v>852</v>
      </c>
      <c r="D65" s="42"/>
      <c r="E65" s="37"/>
      <c r="F65" s="37"/>
      <c r="G65" s="37"/>
      <c r="H65" s="37"/>
      <c r="I65" s="68"/>
      <c r="J65" s="34"/>
      <c r="K65" s="21"/>
    </row>
    <row r="66" spans="1:11">
      <c r="A66" s="27"/>
      <c r="B66" s="124"/>
      <c r="C66" s="40" t="s">
        <v>853</v>
      </c>
      <c r="D66" s="42"/>
      <c r="E66" s="37"/>
      <c r="F66" s="37"/>
      <c r="G66" s="37"/>
      <c r="H66" s="37"/>
      <c r="I66" s="68"/>
      <c r="J66" s="34"/>
      <c r="K66" s="21"/>
    </row>
    <row r="67" spans="1:11">
      <c r="A67" s="27"/>
      <c r="B67" s="124"/>
      <c r="C67" s="40" t="s">
        <v>854</v>
      </c>
      <c r="D67" s="42"/>
      <c r="E67" s="37"/>
      <c r="F67" s="37"/>
      <c r="G67" s="37"/>
      <c r="H67" s="37"/>
      <c r="I67" s="68"/>
      <c r="J67" s="34"/>
      <c r="K67" s="21"/>
    </row>
    <row r="68" spans="1:11">
      <c r="A68" s="27"/>
      <c r="B68" s="124"/>
      <c r="C68" s="40" t="s">
        <v>855</v>
      </c>
      <c r="D68" s="42"/>
      <c r="E68" s="37"/>
      <c r="F68" s="37"/>
      <c r="G68" s="37"/>
      <c r="H68" s="37"/>
      <c r="I68" s="68"/>
      <c r="J68" s="34"/>
      <c r="K68" s="21"/>
    </row>
    <row r="69" spans="1:11">
      <c r="A69" s="27"/>
      <c r="B69" s="124"/>
      <c r="C69" s="40" t="s">
        <v>856</v>
      </c>
      <c r="D69" s="42"/>
      <c r="E69" s="37"/>
      <c r="F69" s="37"/>
      <c r="G69" s="37"/>
      <c r="H69" s="37"/>
      <c r="I69" s="68"/>
      <c r="J69" s="34"/>
      <c r="K69" s="21"/>
    </row>
    <row r="70" spans="1:11">
      <c r="A70" s="27"/>
      <c r="B70" s="124"/>
      <c r="C70" s="40" t="s">
        <v>857</v>
      </c>
      <c r="D70" s="42"/>
      <c r="E70" s="37"/>
      <c r="F70" s="37"/>
      <c r="G70" s="37"/>
      <c r="H70" s="37"/>
      <c r="I70" s="68"/>
      <c r="J70" s="34"/>
      <c r="K70" s="21"/>
    </row>
    <row r="71" spans="1:11">
      <c r="A71" s="27"/>
      <c r="B71" s="124"/>
      <c r="C71" s="40" t="s">
        <v>858</v>
      </c>
      <c r="D71" s="42"/>
      <c r="E71" s="37"/>
      <c r="F71" s="37"/>
      <c r="G71" s="37"/>
      <c r="H71" s="37"/>
      <c r="I71" s="68"/>
      <c r="J71" s="34"/>
      <c r="K71" s="21"/>
    </row>
    <row r="72" spans="1:11">
      <c r="A72" s="27"/>
      <c r="B72" s="124"/>
      <c r="C72" s="40" t="s">
        <v>859</v>
      </c>
      <c r="D72" s="42"/>
      <c r="E72" s="37"/>
      <c r="F72" s="37"/>
      <c r="G72" s="37"/>
      <c r="H72" s="37"/>
      <c r="I72" s="68"/>
      <c r="J72" s="34"/>
      <c r="K72" s="21"/>
    </row>
    <row r="73" spans="1:11">
      <c r="A73" s="27"/>
      <c r="B73" s="124"/>
      <c r="C73" s="40" t="s">
        <v>860</v>
      </c>
      <c r="D73" s="42"/>
      <c r="E73" s="37"/>
      <c r="F73" s="37"/>
      <c r="G73" s="37"/>
      <c r="H73" s="37"/>
      <c r="I73" s="68"/>
      <c r="J73" s="34"/>
      <c r="K73" s="21"/>
    </row>
    <row r="74" spans="1:11">
      <c r="A74" s="27"/>
      <c r="B74" s="124"/>
      <c r="C74" s="40" t="s">
        <v>861</v>
      </c>
      <c r="D74" s="42"/>
      <c r="E74" s="37"/>
      <c r="F74" s="37"/>
      <c r="G74" s="37"/>
      <c r="H74" s="37"/>
      <c r="I74" s="68"/>
      <c r="J74" s="34"/>
      <c r="K74" s="21"/>
    </row>
    <row r="75" spans="1:11">
      <c r="A75" s="27"/>
      <c r="B75" s="124"/>
      <c r="C75" s="40" t="s">
        <v>862</v>
      </c>
      <c r="D75" s="42"/>
      <c r="E75" s="37"/>
      <c r="F75" s="37"/>
      <c r="G75" s="37"/>
      <c r="H75" s="37"/>
      <c r="I75" s="68"/>
      <c r="J75" s="34"/>
      <c r="K75" s="21"/>
    </row>
    <row r="76" spans="1:11">
      <c r="A76" s="27"/>
      <c r="B76" s="124"/>
      <c r="C76" s="40" t="s">
        <v>863</v>
      </c>
      <c r="D76" s="42"/>
      <c r="E76" s="37"/>
      <c r="F76" s="37"/>
      <c r="G76" s="37"/>
      <c r="H76" s="37"/>
      <c r="I76" s="68"/>
      <c r="J76" s="34"/>
      <c r="K76" s="21"/>
    </row>
    <row r="77" spans="1:11">
      <c r="A77" s="27"/>
      <c r="B77" s="124"/>
      <c r="C77" s="40" t="s">
        <v>864</v>
      </c>
      <c r="D77" s="42"/>
      <c r="E77" s="37"/>
      <c r="F77" s="37"/>
      <c r="G77" s="37"/>
      <c r="H77" s="37"/>
      <c r="I77" s="68"/>
      <c r="J77" s="34"/>
      <c r="K77" s="21"/>
    </row>
    <row r="78" spans="1:11">
      <c r="A78" s="27"/>
      <c r="B78" s="124"/>
      <c r="C78" s="40" t="s">
        <v>865</v>
      </c>
      <c r="D78" s="42"/>
      <c r="E78" s="37"/>
      <c r="F78" s="37"/>
      <c r="G78" s="37"/>
      <c r="H78" s="37"/>
      <c r="I78" s="68"/>
      <c r="J78" s="34"/>
      <c r="K78" s="21"/>
    </row>
    <row r="79" spans="1:11">
      <c r="A79" s="27"/>
      <c r="B79" s="124"/>
      <c r="C79" s="40" t="s">
        <v>866</v>
      </c>
      <c r="D79" s="42"/>
      <c r="E79" s="37"/>
      <c r="F79" s="37"/>
      <c r="G79" s="37"/>
      <c r="H79" s="37"/>
      <c r="I79" s="68"/>
      <c r="J79" s="34"/>
      <c r="K79" s="21"/>
    </row>
    <row r="80" spans="1:11">
      <c r="A80" s="27"/>
      <c r="B80" s="124"/>
      <c r="C80" s="40" t="s">
        <v>867</v>
      </c>
      <c r="D80" s="42"/>
      <c r="E80" s="37"/>
      <c r="F80" s="37"/>
      <c r="G80" s="37"/>
      <c r="H80" s="37"/>
      <c r="I80" s="68"/>
      <c r="J80" s="34"/>
      <c r="K80" s="21"/>
    </row>
    <row r="81" spans="1:11">
      <c r="A81" s="27"/>
      <c r="B81" s="124"/>
      <c r="C81" s="40" t="s">
        <v>611</v>
      </c>
      <c r="D81" s="42"/>
      <c r="E81" s="37"/>
      <c r="F81" s="37"/>
      <c r="G81" s="37"/>
      <c r="H81" s="37"/>
      <c r="I81" s="68"/>
      <c r="J81" s="34"/>
      <c r="K81" s="21"/>
    </row>
    <row r="82" spans="1:11">
      <c r="A82" s="27"/>
      <c r="B82" s="124"/>
      <c r="C82" s="40" t="s">
        <v>612</v>
      </c>
      <c r="D82" s="42"/>
      <c r="E82" s="37"/>
      <c r="F82" s="37"/>
      <c r="G82" s="37"/>
      <c r="H82" s="37"/>
      <c r="I82" s="68"/>
      <c r="J82" s="34"/>
      <c r="K82" s="21"/>
    </row>
    <row r="83" spans="1:11">
      <c r="A83" s="27"/>
      <c r="B83" s="124"/>
      <c r="C83" s="40" t="s">
        <v>613</v>
      </c>
      <c r="D83" s="42"/>
      <c r="E83" s="37"/>
      <c r="F83" s="37"/>
      <c r="G83" s="37"/>
      <c r="H83" s="37"/>
      <c r="I83" s="68"/>
      <c r="J83" s="34"/>
      <c r="K83" s="21"/>
    </row>
    <row r="84" spans="1:11">
      <c r="A84" s="27"/>
      <c r="B84" s="124"/>
      <c r="C84" s="40" t="s">
        <v>614</v>
      </c>
      <c r="D84" s="42"/>
      <c r="E84" s="37"/>
      <c r="F84" s="37"/>
      <c r="G84" s="37"/>
      <c r="H84" s="37"/>
      <c r="I84" s="68"/>
      <c r="J84" s="34"/>
      <c r="K84" s="21"/>
    </row>
    <row r="85" spans="1:11" s="21" customFormat="1">
      <c r="A85" s="27"/>
      <c r="B85" s="425" t="s">
        <v>530</v>
      </c>
      <c r="C85" s="425"/>
      <c r="D85" s="425"/>
      <c r="E85" s="425"/>
      <c r="F85" s="425"/>
      <c r="G85" s="425"/>
      <c r="H85" s="425"/>
      <c r="I85" s="425"/>
      <c r="J85" s="34"/>
    </row>
    <row r="86" spans="1:11">
      <c r="A86" s="27"/>
      <c r="B86" s="45"/>
      <c r="C86" s="40" t="s">
        <v>531</v>
      </c>
      <c r="D86" s="42"/>
      <c r="E86" s="37"/>
      <c r="F86" s="37" t="s">
        <v>532</v>
      </c>
      <c r="G86" s="37"/>
      <c r="H86" s="37"/>
      <c r="I86" s="68"/>
      <c r="J86" s="34"/>
      <c r="K86" s="21"/>
    </row>
    <row r="87" spans="1:11">
      <c r="A87" s="27"/>
      <c r="B87" s="45"/>
      <c r="C87" s="40" t="s">
        <v>533</v>
      </c>
      <c r="D87" s="42"/>
      <c r="E87" s="37"/>
      <c r="F87" s="37" t="s">
        <v>534</v>
      </c>
      <c r="G87" s="37"/>
      <c r="H87" s="37"/>
      <c r="I87" s="68"/>
      <c r="J87" s="34"/>
      <c r="K87" s="21"/>
    </row>
    <row r="88" spans="1:11">
      <c r="A88" s="27"/>
      <c r="B88" s="106"/>
      <c r="C88" s="26" t="s">
        <v>537</v>
      </c>
      <c r="D88" s="26"/>
      <c r="E88" s="26"/>
      <c r="F88" s="26" t="s">
        <v>536</v>
      </c>
      <c r="G88" s="26"/>
      <c r="H88" s="26"/>
      <c r="I88" s="26"/>
      <c r="J88" s="27"/>
    </row>
    <row r="89" spans="1:11">
      <c r="A89" s="27"/>
      <c r="B89" s="45"/>
      <c r="C89" s="40" t="s">
        <v>540</v>
      </c>
      <c r="D89" s="42"/>
      <c r="E89" s="37"/>
      <c r="F89" s="37" t="s">
        <v>541</v>
      </c>
      <c r="G89" s="37"/>
      <c r="H89" s="37"/>
      <c r="I89" s="68"/>
      <c r="J89" s="34"/>
      <c r="K89" s="21"/>
    </row>
    <row r="90" spans="1:11">
      <c r="A90" s="27"/>
      <c r="B90" s="45"/>
      <c r="C90" s="40" t="s">
        <v>538</v>
      </c>
      <c r="D90" s="42"/>
      <c r="E90" s="37"/>
      <c r="F90" s="37" t="s">
        <v>539</v>
      </c>
      <c r="G90" s="37" t="s">
        <v>511</v>
      </c>
      <c r="H90" s="37"/>
      <c r="I90" s="68"/>
      <c r="J90" s="34"/>
      <c r="K90" s="21"/>
    </row>
    <row r="91" spans="1:11">
      <c r="A91" s="27"/>
      <c r="B91" s="45"/>
      <c r="C91" s="40" t="s">
        <v>868</v>
      </c>
      <c r="D91" s="42"/>
      <c r="E91" s="37"/>
      <c r="F91" s="37"/>
      <c r="G91" s="37"/>
      <c r="H91" s="37"/>
      <c r="I91" s="68"/>
      <c r="J91" s="34"/>
      <c r="K91" s="21"/>
    </row>
    <row r="92" spans="1:11">
      <c r="A92" s="27"/>
      <c r="B92" s="45"/>
      <c r="C92" s="40" t="s">
        <v>869</v>
      </c>
      <c r="D92" s="42" t="s">
        <v>511</v>
      </c>
      <c r="E92" s="37"/>
      <c r="F92" s="37"/>
      <c r="G92" s="37"/>
      <c r="H92" s="37"/>
      <c r="I92" s="68"/>
      <c r="J92" s="34"/>
      <c r="K92" s="21"/>
    </row>
    <row r="93" spans="1:11">
      <c r="A93" s="27"/>
      <c r="B93" s="45"/>
      <c r="C93" s="40" t="s">
        <v>615</v>
      </c>
      <c r="D93" s="42"/>
      <c r="E93" s="37"/>
      <c r="F93" s="37" t="s">
        <v>616</v>
      </c>
      <c r="G93" s="37" t="s">
        <v>511</v>
      </c>
      <c r="H93" s="37"/>
      <c r="I93" s="68"/>
      <c r="J93" s="34"/>
      <c r="K93" s="21"/>
    </row>
    <row r="94" spans="1:11">
      <c r="A94" s="27"/>
      <c r="B94" s="417" t="s">
        <v>544</v>
      </c>
      <c r="C94" s="417"/>
      <c r="D94" s="417"/>
      <c r="E94" s="417"/>
      <c r="F94" s="417"/>
      <c r="G94" s="417"/>
      <c r="H94" s="417"/>
      <c r="I94" s="417"/>
      <c r="J94" s="34"/>
      <c r="K94" s="21"/>
    </row>
    <row r="95" spans="1:11">
      <c r="A95" s="27"/>
      <c r="B95" s="137"/>
      <c r="C95" s="74" t="s">
        <v>592</v>
      </c>
      <c r="D95" s="44"/>
      <c r="E95" s="44"/>
      <c r="F95" s="44"/>
      <c r="G95" s="44"/>
      <c r="H95" s="44"/>
      <c r="I95" s="44"/>
      <c r="J95" s="34"/>
      <c r="K95" s="21"/>
    </row>
    <row r="96" spans="1:11">
      <c r="A96" s="27"/>
      <c r="B96" s="414" t="s">
        <v>0</v>
      </c>
      <c r="C96" s="415"/>
      <c r="D96" s="415"/>
      <c r="E96" s="415"/>
      <c r="F96" s="415"/>
      <c r="G96" s="415"/>
      <c r="H96" s="415"/>
      <c r="I96" s="416"/>
      <c r="J96" s="34"/>
      <c r="K96" s="21"/>
    </row>
    <row r="97" spans="1:11">
      <c r="A97" s="27"/>
      <c r="B97" s="45"/>
      <c r="C97" s="206" t="s">
        <v>1345</v>
      </c>
      <c r="D97" s="42"/>
      <c r="E97" s="37" t="s">
        <v>151</v>
      </c>
      <c r="F97" s="37" t="s">
        <v>152</v>
      </c>
      <c r="G97" s="37" t="s">
        <v>511</v>
      </c>
      <c r="H97" s="37"/>
      <c r="I97" s="68"/>
      <c r="J97" s="34"/>
      <c r="K97" s="21"/>
    </row>
    <row r="98" spans="1:11">
      <c r="A98" s="27"/>
      <c r="B98" s="45"/>
      <c r="C98" s="217" t="s">
        <v>110</v>
      </c>
      <c r="D98" s="42"/>
      <c r="E98" s="37" t="s">
        <v>111</v>
      </c>
      <c r="F98" s="37" t="s">
        <v>112</v>
      </c>
      <c r="G98" s="37" t="s">
        <v>511</v>
      </c>
      <c r="H98" s="37"/>
      <c r="I98" s="68"/>
      <c r="J98" s="34"/>
      <c r="K98" s="21"/>
    </row>
    <row r="99" spans="1:11" s="21" customFormat="1">
      <c r="A99" s="27"/>
      <c r="B99" s="45"/>
      <c r="C99" s="201" t="s">
        <v>1126</v>
      </c>
      <c r="D99" s="42" t="s">
        <v>148</v>
      </c>
      <c r="E99" s="37" t="s">
        <v>149</v>
      </c>
      <c r="F99" s="37" t="s">
        <v>1341</v>
      </c>
      <c r="G99" s="37" t="s">
        <v>52</v>
      </c>
      <c r="H99" s="37" t="s">
        <v>440</v>
      </c>
      <c r="I99" s="39" t="s">
        <v>23</v>
      </c>
      <c r="J99" s="34"/>
    </row>
    <row r="100" spans="1:11" s="21" customFormat="1">
      <c r="A100" s="27"/>
      <c r="B100" s="45"/>
      <c r="C100" s="37" t="s">
        <v>147</v>
      </c>
      <c r="D100" s="42" t="s">
        <v>1072</v>
      </c>
      <c r="E100" s="37" t="s">
        <v>149</v>
      </c>
      <c r="F100" s="37" t="s">
        <v>1329</v>
      </c>
      <c r="G100" s="37" t="s">
        <v>1093</v>
      </c>
      <c r="H100" s="37">
        <v>99419638</v>
      </c>
      <c r="I100" s="39" t="s">
        <v>23</v>
      </c>
      <c r="J100" s="34"/>
    </row>
    <row r="101" spans="1:11" s="21" customFormat="1">
      <c r="A101" s="27"/>
      <c r="B101" s="72"/>
      <c r="C101" s="201" t="s">
        <v>150</v>
      </c>
      <c r="D101" s="42" t="s">
        <v>1175</v>
      </c>
      <c r="E101" s="37" t="s">
        <v>1173</v>
      </c>
      <c r="F101" s="37" t="s">
        <v>1177</v>
      </c>
      <c r="G101" s="69" t="s">
        <v>1178</v>
      </c>
      <c r="H101" s="69">
        <v>99614704</v>
      </c>
      <c r="I101" s="39" t="s">
        <v>23</v>
      </c>
      <c r="J101" s="34"/>
    </row>
    <row r="102" spans="1:11">
      <c r="A102" s="27"/>
      <c r="B102" s="124"/>
      <c r="C102" s="40" t="s">
        <v>870</v>
      </c>
      <c r="D102" s="42"/>
      <c r="E102" s="37"/>
      <c r="F102" s="37"/>
      <c r="G102" s="37"/>
      <c r="H102" s="37"/>
      <c r="I102" s="68"/>
      <c r="J102" s="34"/>
      <c r="K102" s="21"/>
    </row>
    <row r="103" spans="1:11">
      <c r="A103" s="27"/>
      <c r="B103" s="124"/>
      <c r="C103" s="40" t="s">
        <v>871</v>
      </c>
      <c r="D103" s="42"/>
      <c r="E103" s="37"/>
      <c r="F103" s="37"/>
      <c r="G103" s="37"/>
      <c r="H103" s="37"/>
      <c r="I103" s="68"/>
      <c r="J103" s="34"/>
      <c r="K103" s="21"/>
    </row>
    <row r="104" spans="1:11">
      <c r="A104" s="27"/>
      <c r="B104" s="124"/>
      <c r="C104" s="40" t="s">
        <v>872</v>
      </c>
      <c r="D104" s="42"/>
      <c r="E104" s="37"/>
      <c r="F104" s="37"/>
      <c r="G104" s="37"/>
      <c r="H104" s="37"/>
      <c r="I104" s="68"/>
      <c r="J104" s="34"/>
      <c r="K104" s="21"/>
    </row>
    <row r="105" spans="1:11">
      <c r="A105" s="27"/>
      <c r="B105" s="124"/>
      <c r="C105" s="40" t="s">
        <v>873</v>
      </c>
      <c r="D105" s="42"/>
      <c r="E105" s="37"/>
      <c r="F105" s="37"/>
      <c r="G105" s="37"/>
      <c r="H105" s="37"/>
      <c r="I105" s="68"/>
      <c r="J105" s="34"/>
      <c r="K105" s="21"/>
    </row>
    <row r="106" spans="1:11">
      <c r="A106" s="27"/>
      <c r="B106" s="124"/>
      <c r="C106" s="40" t="s">
        <v>874</v>
      </c>
      <c r="D106" s="42"/>
      <c r="E106" s="37"/>
      <c r="F106" s="37"/>
      <c r="G106" s="37"/>
      <c r="H106" s="37"/>
      <c r="I106" s="68"/>
      <c r="J106" s="34"/>
      <c r="K106" s="21"/>
    </row>
    <row r="107" spans="1:11">
      <c r="A107" s="27"/>
      <c r="B107" s="124"/>
      <c r="C107" s="40" t="s">
        <v>875</v>
      </c>
      <c r="D107" s="42"/>
      <c r="E107" s="37"/>
      <c r="F107" s="37"/>
      <c r="G107" s="37"/>
      <c r="H107" s="37"/>
      <c r="I107" s="68"/>
      <c r="J107" s="34"/>
      <c r="K107" s="21"/>
    </row>
    <row r="108" spans="1:11">
      <c r="A108" s="27"/>
      <c r="B108" s="124"/>
      <c r="C108" s="40" t="s">
        <v>876</v>
      </c>
      <c r="D108" s="42" t="s">
        <v>511</v>
      </c>
      <c r="E108" s="37"/>
      <c r="F108" s="37"/>
      <c r="G108" s="37"/>
      <c r="H108" s="37"/>
      <c r="I108" s="68"/>
      <c r="J108" s="34"/>
      <c r="K108" s="21"/>
    </row>
    <row r="109" spans="1:11">
      <c r="A109" s="27"/>
      <c r="B109" s="124"/>
      <c r="C109" s="40" t="s">
        <v>877</v>
      </c>
      <c r="D109" s="42"/>
      <c r="E109" s="37"/>
      <c r="F109" s="37"/>
      <c r="G109" s="37"/>
      <c r="H109" s="37"/>
      <c r="I109" s="68"/>
      <c r="J109" s="34"/>
      <c r="K109" s="21"/>
    </row>
    <row r="110" spans="1:11">
      <c r="A110" s="27"/>
      <c r="B110" s="124"/>
      <c r="C110" s="40" t="s">
        <v>637</v>
      </c>
      <c r="D110" s="42"/>
      <c r="E110" s="37"/>
      <c r="F110" s="37"/>
      <c r="G110" s="37"/>
      <c r="H110" s="37"/>
      <c r="I110" s="68"/>
      <c r="J110" s="34"/>
      <c r="K110" s="21"/>
    </row>
    <row r="111" spans="1:11">
      <c r="A111" s="27"/>
      <c r="B111" s="124"/>
      <c r="C111" s="40" t="s">
        <v>878</v>
      </c>
      <c r="D111" s="42"/>
      <c r="E111" s="37"/>
      <c r="F111" s="37"/>
      <c r="G111" s="37"/>
      <c r="H111" s="37"/>
      <c r="I111" s="68"/>
      <c r="J111" s="34"/>
      <c r="K111" s="21"/>
    </row>
    <row r="112" spans="1:11">
      <c r="A112" s="27"/>
      <c r="B112" s="124"/>
      <c r="C112" s="40" t="s">
        <v>879</v>
      </c>
      <c r="D112" s="42"/>
      <c r="E112" s="37"/>
      <c r="F112" s="37"/>
      <c r="G112" s="37"/>
      <c r="H112" s="37"/>
      <c r="I112" s="68"/>
      <c r="J112" s="34"/>
      <c r="K112" s="21"/>
    </row>
    <row r="113" spans="1:11">
      <c r="A113" s="27"/>
      <c r="B113" s="124"/>
      <c r="C113" s="40" t="s">
        <v>880</v>
      </c>
      <c r="D113" s="42"/>
      <c r="E113" s="37"/>
      <c r="F113" s="37"/>
      <c r="G113" s="37"/>
      <c r="H113" s="37"/>
      <c r="I113" s="68"/>
      <c r="J113" s="34"/>
      <c r="K113" s="21"/>
    </row>
    <row r="114" spans="1:11">
      <c r="A114" s="27"/>
      <c r="B114" s="124"/>
      <c r="C114" s="40" t="s">
        <v>881</v>
      </c>
      <c r="D114" s="42"/>
      <c r="E114" s="37"/>
      <c r="F114" s="37"/>
      <c r="G114" s="37"/>
      <c r="H114" s="37"/>
      <c r="I114" s="68"/>
      <c r="J114" s="34"/>
      <c r="K114" s="21"/>
    </row>
    <row r="115" spans="1:11">
      <c r="A115" s="27"/>
      <c r="B115" s="124"/>
      <c r="C115" s="40" t="s">
        <v>588</v>
      </c>
      <c r="D115" s="42"/>
      <c r="E115" s="37"/>
      <c r="F115" s="37" t="s">
        <v>589</v>
      </c>
      <c r="G115" s="37"/>
      <c r="H115" s="37"/>
      <c r="I115" s="68"/>
      <c r="J115" s="34"/>
      <c r="K115" s="21"/>
    </row>
    <row r="116" spans="1:11">
      <c r="A116" s="27"/>
      <c r="B116" s="124"/>
      <c r="C116" s="40" t="s">
        <v>590</v>
      </c>
      <c r="D116" s="42"/>
      <c r="E116" s="37"/>
      <c r="F116" s="37" t="s">
        <v>591</v>
      </c>
      <c r="G116" s="37" t="s">
        <v>511</v>
      </c>
      <c r="H116" s="37"/>
      <c r="I116" s="68"/>
      <c r="J116" s="34"/>
      <c r="K116" s="21"/>
    </row>
    <row r="117" spans="1:11">
      <c r="A117" s="27"/>
      <c r="B117" s="45"/>
      <c r="C117" s="40" t="s">
        <v>512</v>
      </c>
      <c r="D117" s="42"/>
      <c r="E117" s="37"/>
      <c r="F117" s="37" t="s">
        <v>732</v>
      </c>
      <c r="G117" s="37" t="s">
        <v>511</v>
      </c>
      <c r="H117" s="37"/>
      <c r="I117" s="68"/>
      <c r="J117" s="34"/>
      <c r="K117" s="21"/>
    </row>
    <row r="118" spans="1:11">
      <c r="A118" s="27"/>
      <c r="B118" s="106"/>
      <c r="C118" s="40" t="s">
        <v>515</v>
      </c>
      <c r="D118" s="26"/>
      <c r="E118" s="26"/>
      <c r="F118" s="26" t="s">
        <v>736</v>
      </c>
      <c r="G118" s="26" t="s">
        <v>511</v>
      </c>
      <c r="H118" s="26"/>
      <c r="I118" s="26"/>
      <c r="J118" s="27"/>
      <c r="K118" s="21"/>
    </row>
    <row r="119" spans="1:11" s="21" customFormat="1">
      <c r="A119" s="27"/>
      <c r="B119" s="422" t="s">
        <v>885</v>
      </c>
      <c r="C119" s="422"/>
      <c r="D119" s="422"/>
      <c r="E119" s="422"/>
      <c r="F119" s="422"/>
      <c r="G119" s="422"/>
      <c r="H119" s="422"/>
      <c r="I119" s="422"/>
      <c r="J119" s="34"/>
    </row>
    <row r="120" spans="1:11">
      <c r="A120" s="27"/>
      <c r="B120" s="124"/>
      <c r="C120" s="40" t="s">
        <v>882</v>
      </c>
      <c r="D120" s="42" t="s">
        <v>511</v>
      </c>
      <c r="E120" s="37"/>
      <c r="F120" s="37"/>
      <c r="G120" s="37"/>
      <c r="H120" s="37"/>
      <c r="I120" s="68"/>
      <c r="J120" s="34"/>
      <c r="K120" s="21"/>
    </row>
    <row r="121" spans="1:11">
      <c r="A121" s="27"/>
      <c r="B121" s="124"/>
      <c r="C121" s="217" t="s">
        <v>883</v>
      </c>
      <c r="D121" s="42" t="s">
        <v>511</v>
      </c>
      <c r="E121" s="37"/>
      <c r="F121" s="37"/>
      <c r="G121" s="37"/>
      <c r="H121" s="37"/>
      <c r="I121" s="68"/>
      <c r="J121" s="34"/>
      <c r="K121" s="21"/>
    </row>
    <row r="122" spans="1:11">
      <c r="A122" s="27"/>
      <c r="B122" s="124"/>
      <c r="C122" s="40" t="s">
        <v>884</v>
      </c>
      <c r="D122" s="42" t="s">
        <v>511</v>
      </c>
      <c r="E122" s="37"/>
      <c r="F122" s="37"/>
      <c r="G122" s="37"/>
      <c r="H122" s="37"/>
      <c r="I122" s="68"/>
      <c r="J122" s="34"/>
      <c r="K122" s="21"/>
    </row>
    <row r="123" spans="1:11">
      <c r="A123" s="27"/>
      <c r="B123" s="418" t="s">
        <v>763</v>
      </c>
      <c r="C123" s="418"/>
      <c r="D123" s="418"/>
      <c r="E123" s="418"/>
      <c r="F123" s="418"/>
      <c r="G123" s="418"/>
      <c r="H123" s="418"/>
      <c r="I123" s="418"/>
      <c r="J123" s="34"/>
      <c r="K123" s="21"/>
    </row>
    <row r="124" spans="1:11">
      <c r="A124" s="27"/>
      <c r="B124" s="125"/>
      <c r="C124" s="40" t="s">
        <v>761</v>
      </c>
      <c r="D124" s="26"/>
      <c r="E124" s="26"/>
      <c r="F124" s="26"/>
      <c r="G124" s="26"/>
      <c r="H124" s="26"/>
      <c r="I124" s="26"/>
      <c r="J124" s="27"/>
      <c r="K124" s="21"/>
    </row>
    <row r="125" spans="1:11">
      <c r="A125" s="27"/>
      <c r="B125" s="125"/>
      <c r="C125" s="40" t="s">
        <v>651</v>
      </c>
      <c r="D125" s="26"/>
      <c r="E125" s="26"/>
      <c r="F125" s="26"/>
      <c r="G125" s="26"/>
      <c r="H125" s="26"/>
      <c r="I125" s="26"/>
      <c r="J125" s="27"/>
      <c r="K125" s="21"/>
    </row>
    <row r="126" spans="1:11">
      <c r="A126" s="27"/>
      <c r="B126" s="125"/>
      <c r="C126" s="40" t="s">
        <v>762</v>
      </c>
      <c r="D126" s="26"/>
      <c r="E126" s="26"/>
      <c r="F126" s="26"/>
      <c r="G126" s="26"/>
      <c r="H126" s="26"/>
      <c r="I126" s="26"/>
      <c r="J126" s="27"/>
      <c r="K126" s="21"/>
    </row>
    <row r="127" spans="1:11">
      <c r="A127" s="27"/>
      <c r="B127" s="418" t="s">
        <v>765</v>
      </c>
      <c r="C127" s="418"/>
      <c r="D127" s="418"/>
      <c r="E127" s="418"/>
      <c r="F127" s="418"/>
      <c r="G127" s="418"/>
      <c r="H127" s="418"/>
      <c r="I127" s="418"/>
      <c r="J127" s="34"/>
      <c r="K127" s="21"/>
    </row>
    <row r="128" spans="1:11">
      <c r="A128" s="27"/>
      <c r="B128" s="45"/>
      <c r="C128" s="40" t="s">
        <v>764</v>
      </c>
      <c r="D128" s="42"/>
      <c r="E128" s="37"/>
      <c r="F128" s="37"/>
      <c r="G128" s="37"/>
      <c r="H128" s="37"/>
      <c r="I128" s="68"/>
      <c r="J128" s="34"/>
      <c r="K128" s="21"/>
    </row>
    <row r="129" spans="1:11">
      <c r="A129" s="27"/>
      <c r="B129" s="45"/>
      <c r="C129" s="40" t="s">
        <v>766</v>
      </c>
      <c r="D129" s="42"/>
      <c r="E129" s="37"/>
      <c r="F129" s="37"/>
      <c r="G129" s="37"/>
      <c r="H129" s="37"/>
      <c r="I129" s="68"/>
      <c r="J129" s="34"/>
      <c r="K129" s="21"/>
    </row>
    <row r="130" spans="1:11">
      <c r="A130" s="27"/>
      <c r="B130" s="45"/>
      <c r="C130" s="40" t="s">
        <v>767</v>
      </c>
      <c r="D130" s="42"/>
      <c r="E130" s="37"/>
      <c r="F130" s="37"/>
      <c r="G130" s="37"/>
      <c r="H130" s="37"/>
      <c r="I130" s="68"/>
      <c r="J130" s="34"/>
      <c r="K130" s="21"/>
    </row>
    <row r="131" spans="1:11">
      <c r="A131" s="27"/>
      <c r="B131" s="45"/>
      <c r="C131" s="40" t="s">
        <v>768</v>
      </c>
      <c r="D131" s="42"/>
      <c r="E131" s="37"/>
      <c r="F131" s="37"/>
      <c r="G131" s="37"/>
      <c r="H131" s="37"/>
      <c r="I131" s="68"/>
      <c r="J131" s="34"/>
      <c r="K131" s="21"/>
    </row>
    <row r="132" spans="1:11">
      <c r="A132" s="27"/>
      <c r="B132" s="45"/>
      <c r="C132" s="40" t="s">
        <v>769</v>
      </c>
      <c r="D132" s="42"/>
      <c r="E132" s="37"/>
      <c r="F132" s="37"/>
      <c r="G132" s="37"/>
      <c r="H132" s="37"/>
      <c r="I132" s="68"/>
      <c r="J132" s="34"/>
      <c r="K132" s="21"/>
    </row>
    <row r="133" spans="1:11">
      <c r="A133" s="27"/>
      <c r="B133" s="45"/>
      <c r="C133" s="40" t="s">
        <v>770</v>
      </c>
      <c r="D133" s="42"/>
      <c r="E133" s="37"/>
      <c r="F133" s="37"/>
      <c r="G133" s="37"/>
      <c r="H133" s="37"/>
      <c r="I133" s="68"/>
      <c r="J133" s="34"/>
      <c r="K133" s="21"/>
    </row>
    <row r="134" spans="1:11">
      <c r="A134" s="27"/>
      <c r="B134" s="45"/>
      <c r="C134" s="40" t="s">
        <v>771</v>
      </c>
      <c r="D134" s="42"/>
      <c r="E134" s="37"/>
      <c r="F134" s="37"/>
      <c r="G134" s="37"/>
      <c r="H134" s="37"/>
      <c r="I134" s="68"/>
      <c r="J134" s="34"/>
      <c r="K134" s="21"/>
    </row>
    <row r="135" spans="1:11">
      <c r="A135" s="27"/>
      <c r="B135" s="45"/>
      <c r="C135" s="40" t="s">
        <v>772</v>
      </c>
      <c r="D135" s="42"/>
      <c r="E135" s="37"/>
      <c r="F135" s="37"/>
      <c r="G135" s="37"/>
      <c r="H135" s="37"/>
      <c r="I135" s="68"/>
      <c r="J135" s="34"/>
      <c r="K135" s="21"/>
    </row>
    <row r="136" spans="1:11">
      <c r="A136" s="27"/>
      <c r="B136" s="45"/>
      <c r="C136" s="40" t="s">
        <v>773</v>
      </c>
      <c r="D136" s="42"/>
      <c r="E136" s="37"/>
      <c r="F136" s="37"/>
      <c r="G136" s="37"/>
      <c r="H136" s="37"/>
      <c r="I136" s="68"/>
      <c r="J136" s="34"/>
      <c r="K136" s="21"/>
    </row>
    <row r="137" spans="1:11">
      <c r="A137" s="27"/>
      <c r="B137" s="418" t="s">
        <v>774</v>
      </c>
      <c r="C137" s="418"/>
      <c r="D137" s="418"/>
      <c r="E137" s="418"/>
      <c r="F137" s="418"/>
      <c r="G137" s="418"/>
      <c r="H137" s="418"/>
      <c r="I137" s="418"/>
      <c r="J137" s="34"/>
      <c r="K137" s="21"/>
    </row>
    <row r="138" spans="1:11">
      <c r="A138" s="27"/>
      <c r="B138" s="45"/>
      <c r="C138" s="40" t="s">
        <v>775</v>
      </c>
      <c r="D138" s="42"/>
      <c r="E138" s="37"/>
      <c r="F138" s="37"/>
      <c r="G138" s="37"/>
      <c r="H138" s="37"/>
      <c r="I138" s="68"/>
      <c r="J138" s="34"/>
      <c r="K138" s="21"/>
    </row>
    <row r="139" spans="1:11">
      <c r="A139" s="27"/>
      <c r="B139" s="45"/>
      <c r="C139" s="40" t="s">
        <v>776</v>
      </c>
      <c r="D139" s="42"/>
      <c r="E139" s="37"/>
      <c r="F139" s="37"/>
      <c r="G139" s="37"/>
      <c r="H139" s="37"/>
      <c r="I139" s="68"/>
      <c r="J139" s="34"/>
      <c r="K139" s="21"/>
    </row>
    <row r="140" spans="1:11">
      <c r="A140" s="27"/>
      <c r="B140" s="418" t="s">
        <v>777</v>
      </c>
      <c r="C140" s="418"/>
      <c r="D140" s="418"/>
      <c r="E140" s="418"/>
      <c r="F140" s="418"/>
      <c r="G140" s="418"/>
      <c r="H140" s="418"/>
      <c r="I140" s="418"/>
      <c r="J140" s="34"/>
      <c r="K140" s="21"/>
    </row>
    <row r="141" spans="1:11">
      <c r="A141" s="27"/>
      <c r="B141" s="45"/>
      <c r="C141" s="40" t="s">
        <v>778</v>
      </c>
      <c r="D141" s="42"/>
      <c r="E141" s="37"/>
      <c r="F141" s="37"/>
      <c r="G141" s="37"/>
      <c r="H141" s="37"/>
      <c r="I141" s="68"/>
      <c r="J141" s="34"/>
      <c r="K141" s="21"/>
    </row>
    <row r="142" spans="1:11">
      <c r="A142" s="27"/>
      <c r="B142" s="45"/>
      <c r="C142" s="40" t="s">
        <v>779</v>
      </c>
      <c r="D142" s="42"/>
      <c r="E142" s="37"/>
      <c r="F142" s="37"/>
      <c r="G142" s="37"/>
      <c r="H142" s="37"/>
      <c r="I142" s="68"/>
      <c r="J142" s="34"/>
      <c r="K142" s="21"/>
    </row>
    <row r="143" spans="1:11">
      <c r="A143" s="27"/>
      <c r="B143" s="418" t="s">
        <v>780</v>
      </c>
      <c r="C143" s="418"/>
      <c r="D143" s="418"/>
      <c r="E143" s="418"/>
      <c r="F143" s="418"/>
      <c r="G143" s="418"/>
      <c r="H143" s="418"/>
      <c r="I143" s="418"/>
      <c r="J143" s="34"/>
      <c r="K143" s="21"/>
    </row>
    <row r="144" spans="1:11">
      <c r="A144" s="27"/>
      <c r="B144" s="45"/>
      <c r="C144" s="40" t="s">
        <v>781</v>
      </c>
      <c r="D144" s="42"/>
      <c r="E144" s="37"/>
      <c r="F144" s="37"/>
      <c r="G144" s="37"/>
      <c r="H144" s="37"/>
      <c r="I144" s="68"/>
      <c r="J144" s="34"/>
      <c r="K144" s="21"/>
    </row>
    <row r="145" spans="1:11">
      <c r="A145" s="27"/>
      <c r="B145" s="45"/>
      <c r="C145" s="40" t="s">
        <v>784</v>
      </c>
      <c r="D145" s="42" t="s">
        <v>782</v>
      </c>
      <c r="E145" s="37"/>
      <c r="F145" s="37"/>
      <c r="G145" s="37"/>
      <c r="H145" s="37"/>
      <c r="I145" s="68"/>
      <c r="J145" s="34"/>
      <c r="K145" s="21"/>
    </row>
    <row r="146" spans="1:11">
      <c r="A146" s="27"/>
      <c r="B146" s="45"/>
      <c r="C146" s="40" t="s">
        <v>785</v>
      </c>
      <c r="D146" s="42" t="s">
        <v>782</v>
      </c>
      <c r="E146" s="37"/>
      <c r="F146" s="37"/>
      <c r="G146" s="37"/>
      <c r="H146" s="37"/>
      <c r="I146" s="68"/>
      <c r="J146" s="34"/>
      <c r="K146" s="21"/>
    </row>
    <row r="147" spans="1:11">
      <c r="A147" s="27"/>
      <c r="B147" s="45"/>
      <c r="C147" s="40" t="s">
        <v>786</v>
      </c>
      <c r="D147" s="42" t="s">
        <v>782</v>
      </c>
      <c r="E147" s="37"/>
      <c r="F147" s="37"/>
      <c r="G147" s="37"/>
      <c r="H147" s="37"/>
      <c r="I147" s="68"/>
      <c r="J147" s="34"/>
      <c r="K147" s="21"/>
    </row>
    <row r="148" spans="1:11">
      <c r="A148" s="27"/>
      <c r="B148" s="45"/>
      <c r="C148" s="40" t="s">
        <v>787</v>
      </c>
      <c r="D148" s="42" t="s">
        <v>782</v>
      </c>
      <c r="E148" s="37"/>
      <c r="F148" s="37"/>
      <c r="G148" s="37"/>
      <c r="H148" s="37"/>
      <c r="I148" s="68"/>
      <c r="J148" s="34"/>
      <c r="K148" s="21"/>
    </row>
    <row r="149" spans="1:11">
      <c r="A149" s="27"/>
      <c r="B149" s="45"/>
      <c r="C149" s="40" t="s">
        <v>788</v>
      </c>
      <c r="D149" s="42" t="s">
        <v>782</v>
      </c>
      <c r="E149" s="37"/>
      <c r="F149" s="37"/>
      <c r="G149" s="37"/>
      <c r="H149" s="37"/>
      <c r="I149" s="68"/>
      <c r="J149" s="34"/>
      <c r="K149" s="21"/>
    </row>
    <row r="150" spans="1:11">
      <c r="A150" s="27"/>
      <c r="B150" s="45"/>
      <c r="C150" s="40" t="s">
        <v>789</v>
      </c>
      <c r="D150" s="42" t="s">
        <v>782</v>
      </c>
      <c r="E150" s="37"/>
      <c r="F150" s="37"/>
      <c r="G150" s="37"/>
      <c r="H150" s="37"/>
      <c r="I150" s="68"/>
      <c r="J150" s="34"/>
      <c r="K150" s="21"/>
    </row>
    <row r="151" spans="1:11">
      <c r="A151" s="27"/>
      <c r="B151" s="45"/>
      <c r="C151" s="40" t="s">
        <v>790</v>
      </c>
      <c r="D151" s="42" t="s">
        <v>782</v>
      </c>
      <c r="E151" s="37"/>
      <c r="F151" s="37"/>
      <c r="G151" s="37"/>
      <c r="H151" s="37"/>
      <c r="I151" s="68"/>
      <c r="J151" s="34"/>
      <c r="K151" s="21"/>
    </row>
    <row r="152" spans="1:11">
      <c r="A152" s="27"/>
      <c r="B152" s="418" t="s">
        <v>783</v>
      </c>
      <c r="C152" s="418"/>
      <c r="D152" s="418"/>
      <c r="E152" s="418"/>
      <c r="F152" s="418"/>
      <c r="G152" s="418"/>
      <c r="H152" s="418"/>
      <c r="I152" s="418"/>
      <c r="J152" s="34"/>
      <c r="K152" s="21"/>
    </row>
    <row r="153" spans="1:11">
      <c r="A153" s="27"/>
      <c r="B153" s="45"/>
      <c r="C153" s="40" t="s">
        <v>791</v>
      </c>
      <c r="D153" s="42" t="s">
        <v>782</v>
      </c>
      <c r="E153" s="37"/>
      <c r="F153" s="37"/>
      <c r="G153" s="37"/>
      <c r="H153" s="37"/>
      <c r="I153" s="68"/>
      <c r="J153" s="34"/>
      <c r="K153" s="21"/>
    </row>
    <row r="154" spans="1:11">
      <c r="A154" s="27"/>
      <c r="B154" s="45"/>
      <c r="C154" s="40" t="s">
        <v>792</v>
      </c>
      <c r="D154" s="42" t="s">
        <v>782</v>
      </c>
      <c r="E154" s="37"/>
      <c r="F154" s="37"/>
      <c r="G154" s="37"/>
      <c r="H154" s="37"/>
      <c r="I154" s="68"/>
      <c r="J154" s="34"/>
      <c r="K154" s="21"/>
    </row>
    <row r="155" spans="1:11">
      <c r="A155" s="27"/>
      <c r="B155" s="45"/>
      <c r="C155" s="40" t="s">
        <v>793</v>
      </c>
      <c r="D155" s="42" t="s">
        <v>782</v>
      </c>
      <c r="E155" s="37"/>
      <c r="F155" s="37"/>
      <c r="G155" s="37"/>
      <c r="H155" s="37"/>
      <c r="I155" s="68"/>
      <c r="J155" s="34"/>
      <c r="K155" s="21"/>
    </row>
    <row r="156" spans="1:11">
      <c r="A156" s="27"/>
      <c r="B156" s="45"/>
      <c r="C156" s="40" t="s">
        <v>794</v>
      </c>
      <c r="D156" s="42" t="s">
        <v>782</v>
      </c>
      <c r="E156" s="37"/>
      <c r="F156" s="37"/>
      <c r="G156" s="37"/>
      <c r="H156" s="37"/>
      <c r="I156" s="68"/>
      <c r="J156" s="34"/>
      <c r="K156" s="21"/>
    </row>
    <row r="157" spans="1:11">
      <c r="A157" s="27"/>
      <c r="B157" s="45"/>
      <c r="C157" s="40" t="s">
        <v>795</v>
      </c>
      <c r="D157" s="42" t="s">
        <v>782</v>
      </c>
      <c r="E157" s="37"/>
      <c r="F157" s="37"/>
      <c r="G157" s="37"/>
      <c r="H157" s="37"/>
      <c r="I157" s="68"/>
      <c r="J157" s="34"/>
      <c r="K157" s="21"/>
    </row>
    <row r="158" spans="1:11">
      <c r="A158" s="27"/>
      <c r="B158" s="418" t="s">
        <v>796</v>
      </c>
      <c r="C158" s="418"/>
      <c r="D158" s="418"/>
      <c r="E158" s="418"/>
      <c r="F158" s="418"/>
      <c r="G158" s="418"/>
      <c r="H158" s="418"/>
      <c r="I158" s="418"/>
      <c r="J158" s="34"/>
      <c r="K158" s="21"/>
    </row>
    <row r="159" spans="1:11">
      <c r="A159" s="27"/>
      <c r="B159" s="45"/>
      <c r="C159" s="40" t="s">
        <v>797</v>
      </c>
      <c r="D159" s="42" t="s">
        <v>782</v>
      </c>
      <c r="E159" s="37"/>
      <c r="F159" s="37"/>
      <c r="G159" s="37"/>
      <c r="H159" s="37"/>
      <c r="I159" s="68"/>
      <c r="J159" s="34"/>
      <c r="K159" s="21"/>
    </row>
    <row r="160" spans="1:11">
      <c r="A160" s="27"/>
      <c r="B160" s="45"/>
      <c r="C160" s="40" t="s">
        <v>798</v>
      </c>
      <c r="D160" s="42" t="s">
        <v>782</v>
      </c>
      <c r="E160" s="37"/>
      <c r="F160" s="37"/>
      <c r="G160" s="37"/>
      <c r="H160" s="37"/>
      <c r="I160" s="68"/>
      <c r="J160" s="34"/>
      <c r="K160" s="21"/>
    </row>
    <row r="161" spans="1:11">
      <c r="A161" s="27"/>
      <c r="B161" s="45"/>
      <c r="C161" s="40" t="s">
        <v>799</v>
      </c>
      <c r="D161" s="42" t="s">
        <v>782</v>
      </c>
      <c r="E161" s="37"/>
      <c r="F161" s="37"/>
      <c r="G161" s="37"/>
      <c r="H161" s="37"/>
      <c r="I161" s="68"/>
      <c r="J161" s="34"/>
      <c r="K161" s="21"/>
    </row>
    <row r="162" spans="1:11">
      <c r="A162" s="27"/>
      <c r="B162" s="45"/>
      <c r="C162" s="40" t="s">
        <v>800</v>
      </c>
      <c r="D162" s="42" t="s">
        <v>782</v>
      </c>
      <c r="E162" s="37"/>
      <c r="F162" s="37"/>
      <c r="G162" s="37"/>
      <c r="H162" s="37"/>
      <c r="I162" s="68"/>
      <c r="J162" s="34"/>
      <c r="K162" s="21"/>
    </row>
    <row r="163" spans="1:11">
      <c r="A163" s="27"/>
      <c r="B163" s="45"/>
      <c r="C163" s="40" t="s">
        <v>801</v>
      </c>
      <c r="D163" s="42" t="s">
        <v>782</v>
      </c>
      <c r="E163" s="37"/>
      <c r="F163" s="37"/>
      <c r="G163" s="37"/>
      <c r="H163" s="37"/>
      <c r="I163" s="68"/>
      <c r="J163" s="34"/>
      <c r="K163" s="21"/>
    </row>
    <row r="164" spans="1:11">
      <c r="A164" s="27"/>
      <c r="B164" s="45"/>
      <c r="C164" s="40" t="s">
        <v>802</v>
      </c>
      <c r="D164" s="42" t="s">
        <v>782</v>
      </c>
      <c r="E164" s="37"/>
      <c r="F164" s="37"/>
      <c r="G164" s="37"/>
      <c r="H164" s="37"/>
      <c r="I164" s="68"/>
      <c r="J164" s="34"/>
      <c r="K164" s="21"/>
    </row>
    <row r="165" spans="1:11">
      <c r="A165" s="27"/>
      <c r="B165" s="45"/>
      <c r="C165" s="40" t="s">
        <v>803</v>
      </c>
      <c r="D165" s="42" t="s">
        <v>782</v>
      </c>
      <c r="E165" s="37"/>
      <c r="F165" s="37"/>
      <c r="G165" s="37"/>
      <c r="H165" s="37"/>
      <c r="I165" s="68"/>
      <c r="J165" s="34"/>
      <c r="K165" s="21"/>
    </row>
    <row r="166" spans="1:11">
      <c r="A166" s="27"/>
      <c r="B166" s="418" t="s">
        <v>804</v>
      </c>
      <c r="C166" s="418"/>
      <c r="D166" s="418"/>
      <c r="E166" s="418"/>
      <c r="F166" s="418"/>
      <c r="G166" s="418"/>
      <c r="H166" s="418"/>
      <c r="I166" s="418"/>
      <c r="J166" s="34"/>
      <c r="K166" s="21"/>
    </row>
    <row r="167" spans="1:11">
      <c r="A167" s="27"/>
      <c r="B167" s="45"/>
      <c r="C167" s="40" t="s">
        <v>805</v>
      </c>
      <c r="D167" s="42" t="s">
        <v>782</v>
      </c>
      <c r="E167" s="37"/>
      <c r="F167" s="37"/>
      <c r="G167" s="37"/>
      <c r="H167" s="37"/>
      <c r="I167" s="68"/>
      <c r="J167" s="34"/>
      <c r="K167" s="21"/>
    </row>
    <row r="168" spans="1:11">
      <c r="A168" s="27"/>
      <c r="B168" s="45"/>
      <c r="C168" s="40" t="s">
        <v>806</v>
      </c>
      <c r="D168" s="42" t="s">
        <v>782</v>
      </c>
      <c r="E168" s="37"/>
      <c r="F168" s="37"/>
      <c r="G168" s="37"/>
      <c r="H168" s="37"/>
      <c r="I168" s="68"/>
      <c r="J168" s="34"/>
      <c r="K168" s="21"/>
    </row>
    <row r="169" spans="1:11">
      <c r="A169" s="27"/>
      <c r="B169" s="45"/>
      <c r="C169" s="40" t="s">
        <v>807</v>
      </c>
      <c r="D169" s="42" t="s">
        <v>782</v>
      </c>
      <c r="E169" s="37"/>
      <c r="F169" s="37"/>
      <c r="G169" s="37"/>
      <c r="H169" s="37"/>
      <c r="I169" s="68"/>
      <c r="J169" s="34"/>
      <c r="K169" s="21"/>
    </row>
    <row r="170" spans="1:11">
      <c r="A170" s="27"/>
      <c r="B170" s="45"/>
      <c r="C170" s="40" t="s">
        <v>808</v>
      </c>
      <c r="D170" s="42" t="s">
        <v>782</v>
      </c>
      <c r="E170" s="37"/>
      <c r="F170" s="37"/>
      <c r="G170" s="37"/>
      <c r="H170" s="37"/>
      <c r="I170" s="68"/>
      <c r="J170" s="34"/>
      <c r="K170" s="21"/>
    </row>
    <row r="171" spans="1:11">
      <c r="A171" s="27"/>
      <c r="B171" s="418" t="s">
        <v>809</v>
      </c>
      <c r="C171" s="418"/>
      <c r="D171" s="418"/>
      <c r="E171" s="418"/>
      <c r="F171" s="418"/>
      <c r="G171" s="418"/>
      <c r="H171" s="418"/>
      <c r="I171" s="418"/>
      <c r="J171" s="34"/>
      <c r="K171" s="21"/>
    </row>
    <row r="172" spans="1:11">
      <c r="A172" s="27"/>
      <c r="B172" s="45"/>
      <c r="C172" s="40" t="s">
        <v>810</v>
      </c>
      <c r="D172" s="42" t="s">
        <v>782</v>
      </c>
      <c r="E172" s="37"/>
      <c r="F172" s="37"/>
      <c r="G172" s="37"/>
      <c r="H172" s="37"/>
      <c r="I172" s="68"/>
      <c r="J172" s="34"/>
      <c r="K172" s="21"/>
    </row>
    <row r="173" spans="1:11">
      <c r="A173" s="27"/>
      <c r="B173" s="45"/>
      <c r="C173" s="40" t="s">
        <v>811</v>
      </c>
      <c r="D173" s="42" t="s">
        <v>782</v>
      </c>
      <c r="E173" s="37"/>
      <c r="F173" s="37"/>
      <c r="G173" s="37"/>
      <c r="H173" s="37"/>
      <c r="I173" s="68"/>
      <c r="J173" s="34"/>
      <c r="K173" s="21"/>
    </row>
    <row r="174" spans="1:11">
      <c r="A174" s="27"/>
      <c r="B174" s="418" t="s">
        <v>812</v>
      </c>
      <c r="C174" s="418"/>
      <c r="D174" s="418"/>
      <c r="E174" s="418"/>
      <c r="F174" s="418"/>
      <c r="G174" s="418"/>
      <c r="H174" s="418"/>
      <c r="I174" s="418"/>
      <c r="J174" s="34"/>
      <c r="K174" s="21"/>
    </row>
    <row r="175" spans="1:11">
      <c r="A175" s="27"/>
      <c r="B175" s="45"/>
      <c r="C175" s="40" t="s">
        <v>813</v>
      </c>
      <c r="D175" s="42" t="s">
        <v>782</v>
      </c>
      <c r="E175" s="37"/>
      <c r="F175" s="37"/>
      <c r="G175" s="37"/>
      <c r="H175" s="37"/>
      <c r="I175" s="68"/>
      <c r="J175" s="34"/>
      <c r="K175" s="21"/>
    </row>
    <row r="176" spans="1:11">
      <c r="A176" s="27"/>
      <c r="B176" s="45"/>
      <c r="C176" s="40" t="s">
        <v>814</v>
      </c>
      <c r="D176" s="42" t="s">
        <v>782</v>
      </c>
      <c r="E176" s="37"/>
      <c r="F176" s="37"/>
      <c r="G176" s="37"/>
      <c r="H176" s="37"/>
      <c r="I176" s="68"/>
      <c r="J176" s="34"/>
      <c r="K176" s="21"/>
    </row>
    <row r="177" spans="1:11">
      <c r="A177" s="27"/>
      <c r="B177" s="419" t="s">
        <v>587</v>
      </c>
      <c r="C177" s="419"/>
      <c r="D177" s="419"/>
      <c r="E177" s="419"/>
      <c r="F177" s="419"/>
      <c r="G177" s="419"/>
      <c r="H177" s="419"/>
      <c r="I177" s="420"/>
      <c r="J177" s="27"/>
      <c r="K177" s="21"/>
    </row>
    <row r="178" spans="1:11">
      <c r="A178" s="27"/>
      <c r="B178" s="122"/>
      <c r="C178" s="40" t="s">
        <v>816</v>
      </c>
      <c r="D178" s="26"/>
      <c r="E178" s="26"/>
      <c r="F178" s="26"/>
      <c r="G178" s="26"/>
      <c r="H178" s="26"/>
      <c r="I178" s="26"/>
      <c r="J178" s="27"/>
      <c r="K178" s="21"/>
    </row>
    <row r="179" spans="1:11">
      <c r="A179" s="27"/>
      <c r="B179" s="122"/>
      <c r="C179" s="40" t="s">
        <v>815</v>
      </c>
      <c r="D179" s="26"/>
      <c r="E179" s="26"/>
      <c r="F179" s="26"/>
      <c r="G179" s="26"/>
      <c r="H179" s="26"/>
      <c r="I179" s="26"/>
      <c r="J179" s="27"/>
      <c r="K179" s="21"/>
    </row>
    <row r="180" spans="1:11">
      <c r="A180" s="27"/>
      <c r="B180" s="419" t="s">
        <v>817</v>
      </c>
      <c r="C180" s="419"/>
      <c r="D180" s="419"/>
      <c r="E180" s="419"/>
      <c r="F180" s="419"/>
      <c r="G180" s="419"/>
      <c r="H180" s="419"/>
      <c r="I180" s="420"/>
      <c r="J180" s="27"/>
      <c r="K180" s="21"/>
    </row>
    <row r="181" spans="1:11" ht="15" customHeight="1">
      <c r="A181" s="27"/>
      <c r="B181" s="419" t="s">
        <v>818</v>
      </c>
      <c r="C181" s="419"/>
      <c r="D181" s="419"/>
      <c r="E181" s="419"/>
      <c r="F181" s="419"/>
      <c r="G181" s="419"/>
      <c r="H181" s="419"/>
      <c r="I181" s="420"/>
      <c r="J181" s="27"/>
      <c r="K181" s="21"/>
    </row>
    <row r="182" spans="1:11">
      <c r="A182" s="27"/>
      <c r="B182" s="122"/>
      <c r="C182" s="40" t="s">
        <v>819</v>
      </c>
      <c r="D182" s="26"/>
      <c r="E182" s="26"/>
      <c r="F182" s="26"/>
      <c r="G182" s="26"/>
      <c r="H182" s="26"/>
      <c r="I182" s="26"/>
      <c r="J182" s="27"/>
      <c r="K182" s="21"/>
    </row>
    <row r="183" spans="1:11">
      <c r="A183" s="27"/>
      <c r="B183" s="122"/>
      <c r="C183" s="40" t="s">
        <v>820</v>
      </c>
      <c r="D183" s="26"/>
      <c r="E183" s="26"/>
      <c r="F183" s="26"/>
      <c r="G183" s="26"/>
      <c r="H183" s="26"/>
      <c r="I183" s="26"/>
      <c r="J183" s="27"/>
      <c r="K183" s="21"/>
    </row>
    <row r="184" spans="1:11">
      <c r="A184" s="27"/>
      <c r="B184" s="122"/>
      <c r="C184" s="40" t="s">
        <v>821</v>
      </c>
      <c r="D184" s="26"/>
      <c r="E184" s="26"/>
      <c r="F184" s="26"/>
      <c r="G184" s="26"/>
      <c r="H184" s="26"/>
      <c r="I184" s="26"/>
      <c r="J184" s="27"/>
      <c r="K184" s="21"/>
    </row>
    <row r="185" spans="1:11">
      <c r="A185" s="27"/>
      <c r="B185" s="122"/>
      <c r="C185" s="40" t="s">
        <v>822</v>
      </c>
      <c r="D185" s="26"/>
      <c r="E185" s="26"/>
      <c r="F185" s="26"/>
      <c r="G185" s="26"/>
      <c r="H185" s="26"/>
      <c r="I185" s="26"/>
      <c r="J185" s="27"/>
      <c r="K185" s="21"/>
    </row>
    <row r="186" spans="1:11">
      <c r="A186" s="27"/>
      <c r="B186" s="122"/>
      <c r="C186" s="40" t="s">
        <v>823</v>
      </c>
      <c r="D186" s="26"/>
      <c r="E186" s="26"/>
      <c r="F186" s="26"/>
      <c r="G186" s="26"/>
      <c r="H186" s="26"/>
      <c r="I186" s="26"/>
      <c r="J186" s="27"/>
      <c r="K186" s="21"/>
    </row>
    <row r="187" spans="1:11">
      <c r="A187" s="27"/>
      <c r="B187" s="122"/>
      <c r="C187" s="40" t="s">
        <v>824</v>
      </c>
      <c r="D187" s="26"/>
      <c r="E187" s="26"/>
      <c r="F187" s="26"/>
      <c r="G187" s="26"/>
      <c r="H187" s="26"/>
      <c r="I187" s="26"/>
      <c r="J187" s="27"/>
      <c r="K187" s="21"/>
    </row>
    <row r="188" spans="1:11">
      <c r="A188" s="27"/>
      <c r="B188" s="122"/>
      <c r="C188" s="40" t="s">
        <v>825</v>
      </c>
      <c r="D188" s="26"/>
      <c r="E188" s="26"/>
      <c r="F188" s="26"/>
      <c r="G188" s="26"/>
      <c r="H188" s="26"/>
      <c r="I188" s="26"/>
      <c r="J188" s="27"/>
      <c r="K188" s="21"/>
    </row>
    <row r="189" spans="1:11">
      <c r="A189" s="27"/>
      <c r="B189" s="418" t="s">
        <v>599</v>
      </c>
      <c r="C189" s="418"/>
      <c r="D189" s="418"/>
      <c r="E189" s="418"/>
      <c r="F189" s="418"/>
      <c r="G189" s="418"/>
      <c r="H189" s="418"/>
      <c r="I189" s="418"/>
      <c r="J189" s="34"/>
      <c r="K189" s="21"/>
    </row>
    <row r="190" spans="1:11">
      <c r="A190" s="27"/>
      <c r="B190" s="45"/>
      <c r="C190" s="217" t="s">
        <v>604</v>
      </c>
      <c r="D190" s="42"/>
      <c r="E190" s="37"/>
      <c r="F190" s="37"/>
      <c r="G190" s="37"/>
      <c r="H190" s="37"/>
      <c r="I190" s="68"/>
      <c r="J190" s="34"/>
      <c r="K190" s="21"/>
    </row>
    <row r="191" spans="1:11">
      <c r="A191" s="27"/>
      <c r="B191" s="45"/>
      <c r="C191" s="40" t="s">
        <v>600</v>
      </c>
      <c r="D191" s="42" t="s">
        <v>511</v>
      </c>
      <c r="E191" s="37"/>
      <c r="F191" s="26"/>
      <c r="G191" s="37"/>
      <c r="H191" s="37"/>
      <c r="I191" s="68"/>
      <c r="J191" s="34"/>
      <c r="K191" s="21"/>
    </row>
    <row r="192" spans="1:11">
      <c r="A192" s="27"/>
      <c r="B192" s="123"/>
      <c r="C192" s="40" t="s">
        <v>605</v>
      </c>
      <c r="D192" s="42"/>
      <c r="E192" s="37"/>
      <c r="F192" s="26"/>
      <c r="G192" s="37"/>
      <c r="H192" s="37"/>
      <c r="I192" s="68"/>
      <c r="J192" s="34"/>
      <c r="K192" s="21"/>
    </row>
    <row r="193" spans="1:11">
      <c r="A193" s="27"/>
      <c r="B193" s="123"/>
      <c r="C193" s="40" t="s">
        <v>606</v>
      </c>
      <c r="D193" s="42"/>
      <c r="E193" s="37"/>
      <c r="F193" s="37" t="s">
        <v>608</v>
      </c>
      <c r="G193" s="37" t="s">
        <v>511</v>
      </c>
      <c r="H193" s="37"/>
      <c r="I193" s="68"/>
      <c r="J193" s="34"/>
      <c r="K193" s="21"/>
    </row>
    <row r="194" spans="1:11">
      <c r="A194" s="27"/>
      <c r="B194" s="123"/>
      <c r="C194" s="40" t="s">
        <v>607</v>
      </c>
      <c r="D194" s="42"/>
      <c r="E194" s="37"/>
      <c r="F194" s="37" t="s">
        <v>609</v>
      </c>
      <c r="G194" s="37" t="s">
        <v>511</v>
      </c>
      <c r="H194" s="37"/>
      <c r="I194" s="68"/>
      <c r="J194" s="34"/>
      <c r="K194" s="21"/>
    </row>
    <row r="195" spans="1:11">
      <c r="A195" s="27"/>
      <c r="B195" s="421" t="s">
        <v>601</v>
      </c>
      <c r="C195" s="422"/>
      <c r="D195" s="422"/>
      <c r="E195" s="422"/>
      <c r="F195" s="422"/>
      <c r="G195" s="422"/>
      <c r="H195" s="422"/>
      <c r="I195" s="423"/>
      <c r="J195" s="34"/>
      <c r="K195" s="21"/>
    </row>
    <row r="196" spans="1:11">
      <c r="A196" s="27"/>
      <c r="B196" s="124"/>
      <c r="C196" s="40" t="s">
        <v>602</v>
      </c>
      <c r="D196" s="42"/>
      <c r="E196" s="37"/>
      <c r="F196" s="37" t="s">
        <v>603</v>
      </c>
      <c r="G196" s="37" t="s">
        <v>511</v>
      </c>
      <c r="H196" s="37"/>
      <c r="I196" s="68"/>
      <c r="J196" s="34"/>
      <c r="K196" s="21"/>
    </row>
    <row r="197" spans="1:11" s="21" customFormat="1">
      <c r="A197" s="27"/>
      <c r="B197" s="422" t="s">
        <v>596</v>
      </c>
      <c r="C197" s="422"/>
      <c r="D197" s="422"/>
      <c r="E197" s="422"/>
      <c r="F197" s="422"/>
      <c r="G197" s="422"/>
      <c r="H197" s="422"/>
      <c r="I197" s="422"/>
      <c r="J197" s="34"/>
    </row>
    <row r="198" spans="1:11">
      <c r="A198" s="27"/>
      <c r="B198" s="213"/>
      <c r="C198" s="217" t="s">
        <v>1330</v>
      </c>
      <c r="D198" s="37"/>
      <c r="E198" s="37"/>
      <c r="F198" s="37"/>
      <c r="G198" s="37" t="s">
        <v>226</v>
      </c>
      <c r="H198" s="37">
        <v>99571958</v>
      </c>
      <c r="I198" s="39" t="s">
        <v>23</v>
      </c>
      <c r="J198" s="34"/>
      <c r="K198" s="21"/>
    </row>
    <row r="199" spans="1:11">
      <c r="A199" s="27"/>
      <c r="B199" s="418" t="s">
        <v>1015</v>
      </c>
      <c r="C199" s="418"/>
      <c r="D199" s="418"/>
      <c r="E199" s="418"/>
      <c r="F199" s="418"/>
      <c r="G199" s="418"/>
      <c r="H199" s="418"/>
      <c r="I199" s="418"/>
      <c r="J199" s="34"/>
      <c r="K199" s="21"/>
    </row>
    <row r="200" spans="1:11">
      <c r="A200" s="27"/>
      <c r="B200" s="122"/>
      <c r="C200" s="40" t="s">
        <v>513</v>
      </c>
      <c r="D200" s="26"/>
      <c r="E200" s="26"/>
      <c r="F200" s="26"/>
      <c r="G200" s="26"/>
      <c r="H200" s="26"/>
      <c r="I200" s="26"/>
      <c r="J200" s="27"/>
      <c r="K200" s="21"/>
    </row>
    <row r="201" spans="1:11">
      <c r="A201" s="27"/>
      <c r="B201" s="122"/>
      <c r="C201" s="40" t="s">
        <v>514</v>
      </c>
      <c r="D201" s="26"/>
      <c r="E201" s="26"/>
      <c r="F201" s="26"/>
      <c r="G201" s="26"/>
      <c r="H201" s="26"/>
      <c r="I201" s="26"/>
      <c r="J201" s="27"/>
      <c r="K201" s="21"/>
    </row>
    <row r="202" spans="1:11">
      <c r="A202" s="27"/>
      <c r="B202" s="125"/>
      <c r="C202" s="40" t="s">
        <v>648</v>
      </c>
      <c r="D202" s="26"/>
      <c r="E202" s="26"/>
      <c r="F202" s="26"/>
      <c r="G202" s="26"/>
      <c r="H202" s="26"/>
      <c r="I202" s="26"/>
      <c r="J202" s="27"/>
      <c r="K202" s="21"/>
    </row>
    <row r="203" spans="1:11">
      <c r="A203" s="27"/>
      <c r="B203" s="125"/>
      <c r="C203" s="40" t="s">
        <v>649</v>
      </c>
      <c r="D203" s="26"/>
      <c r="E203" s="26"/>
      <c r="F203" s="26"/>
      <c r="G203" s="26"/>
      <c r="H203" s="26"/>
      <c r="I203" s="26"/>
      <c r="J203" s="27"/>
      <c r="K203" s="21"/>
    </row>
    <row r="204" spans="1:11">
      <c r="A204" s="27"/>
      <c r="B204" s="125"/>
      <c r="C204" s="40" t="s">
        <v>650</v>
      </c>
      <c r="D204" s="26"/>
      <c r="E204" s="26"/>
      <c r="F204" s="26"/>
      <c r="G204" s="26"/>
      <c r="H204" s="26"/>
      <c r="I204" s="26"/>
      <c r="J204" s="27"/>
      <c r="K204" s="21"/>
    </row>
    <row r="205" spans="1:11">
      <c r="A205" s="27"/>
      <c r="B205" s="125"/>
      <c r="C205" s="40" t="s">
        <v>574</v>
      </c>
      <c r="D205" s="26"/>
      <c r="E205" s="26"/>
      <c r="F205" s="26" t="s">
        <v>575</v>
      </c>
      <c r="G205" s="26"/>
      <c r="H205" s="26"/>
      <c r="I205" s="26"/>
      <c r="J205" s="27"/>
      <c r="K205" s="21"/>
    </row>
    <row r="206" spans="1:11">
      <c r="A206" s="27"/>
      <c r="B206" s="125"/>
      <c r="C206" s="40" t="s">
        <v>652</v>
      </c>
      <c r="D206" s="26"/>
      <c r="E206" s="26"/>
      <c r="F206" s="26"/>
      <c r="G206" s="26"/>
      <c r="H206" s="26"/>
      <c r="I206" s="26"/>
      <c r="J206" s="27"/>
      <c r="K206" s="21"/>
    </row>
    <row r="207" spans="1:11">
      <c r="A207" s="27"/>
      <c r="B207" s="125"/>
      <c r="C207" s="40" t="s">
        <v>653</v>
      </c>
      <c r="D207" s="26"/>
      <c r="E207" s="26"/>
      <c r="F207" s="26"/>
      <c r="G207" s="26"/>
      <c r="H207" s="26"/>
      <c r="I207" s="26"/>
      <c r="J207" s="27"/>
      <c r="K207" s="21"/>
    </row>
    <row r="208" spans="1:11">
      <c r="A208" s="27"/>
      <c r="B208" s="125"/>
      <c r="C208" s="40" t="s">
        <v>654</v>
      </c>
      <c r="D208" s="26"/>
      <c r="E208" s="26"/>
      <c r="F208" s="26"/>
      <c r="G208" s="26"/>
      <c r="H208" s="26"/>
      <c r="I208" s="26"/>
      <c r="J208" s="27"/>
      <c r="K208" s="21"/>
    </row>
    <row r="209" spans="1:11">
      <c r="A209" s="27"/>
      <c r="B209" s="125"/>
      <c r="C209" s="40" t="s">
        <v>655</v>
      </c>
      <c r="D209" s="26"/>
      <c r="E209" s="26"/>
      <c r="F209" s="26"/>
      <c r="G209" s="26"/>
      <c r="H209" s="26"/>
      <c r="I209" s="26"/>
      <c r="J209" s="27"/>
      <c r="K209" s="21"/>
    </row>
    <row r="210" spans="1:11">
      <c r="A210" s="27"/>
      <c r="B210" s="125"/>
      <c r="C210" s="40" t="s">
        <v>656</v>
      </c>
      <c r="D210" s="26"/>
      <c r="E210" s="26"/>
      <c r="F210" s="26"/>
      <c r="G210" s="26"/>
      <c r="H210" s="26"/>
      <c r="I210" s="26"/>
      <c r="J210" s="27"/>
      <c r="K210" s="21"/>
    </row>
    <row r="211" spans="1:11">
      <c r="A211" s="27"/>
      <c r="B211" s="125"/>
      <c r="C211" s="40" t="s">
        <v>657</v>
      </c>
      <c r="D211" s="26"/>
      <c r="E211" s="26"/>
      <c r="F211" s="26"/>
      <c r="G211" s="26"/>
      <c r="H211" s="26"/>
      <c r="I211" s="26"/>
      <c r="J211" s="27"/>
      <c r="K211" s="21"/>
    </row>
    <row r="212" spans="1:11">
      <c r="A212" s="27"/>
      <c r="B212" s="125"/>
      <c r="C212" s="40" t="s">
        <v>658</v>
      </c>
      <c r="D212" s="26"/>
      <c r="E212" s="26"/>
      <c r="F212" s="26"/>
      <c r="G212" s="26"/>
      <c r="H212" s="26"/>
      <c r="I212" s="26"/>
      <c r="J212" s="27"/>
      <c r="K212" s="21"/>
    </row>
    <row r="213" spans="1:11">
      <c r="A213" s="27"/>
      <c r="B213" s="125"/>
      <c r="C213" s="40" t="s">
        <v>659</v>
      </c>
      <c r="D213" s="26"/>
      <c r="E213" s="26"/>
      <c r="F213" s="26"/>
      <c r="G213" s="26"/>
      <c r="H213" s="26"/>
      <c r="I213" s="26"/>
      <c r="J213" s="27"/>
      <c r="K213" s="21"/>
    </row>
    <row r="214" spans="1:11">
      <c r="A214" s="27"/>
      <c r="B214" s="125"/>
      <c r="C214" s="40" t="s">
        <v>661</v>
      </c>
      <c r="D214" s="26"/>
      <c r="E214" s="26"/>
      <c r="F214" s="26"/>
      <c r="G214" s="26"/>
      <c r="H214" s="26"/>
      <c r="I214" s="26"/>
      <c r="J214" s="27"/>
      <c r="K214" s="21"/>
    </row>
    <row r="215" spans="1:11">
      <c r="A215" s="27"/>
      <c r="B215" s="125"/>
      <c r="C215" s="40" t="s">
        <v>660</v>
      </c>
      <c r="D215" s="26"/>
      <c r="E215" s="26"/>
      <c r="F215" s="26"/>
      <c r="G215" s="26"/>
      <c r="H215" s="26"/>
      <c r="I215" s="26"/>
      <c r="J215" s="27"/>
      <c r="K215" s="21"/>
    </row>
    <row r="216" spans="1:11">
      <c r="A216" s="27"/>
      <c r="B216" s="125"/>
      <c r="C216" s="40" t="s">
        <v>662</v>
      </c>
      <c r="D216" s="26"/>
      <c r="E216" s="26"/>
      <c r="F216" s="26"/>
      <c r="G216" s="26"/>
      <c r="H216" s="26"/>
      <c r="I216" s="26"/>
      <c r="J216" s="27"/>
      <c r="K216" s="21"/>
    </row>
    <row r="217" spans="1:11">
      <c r="A217" s="27"/>
      <c r="B217" s="125"/>
      <c r="C217" s="40" t="s">
        <v>663</v>
      </c>
      <c r="D217" s="26"/>
      <c r="E217" s="26"/>
      <c r="F217" s="26"/>
      <c r="G217" s="26"/>
      <c r="H217" s="26"/>
      <c r="I217" s="26"/>
      <c r="J217" s="27"/>
      <c r="K217" s="21"/>
    </row>
    <row r="218" spans="1:11">
      <c r="A218" s="27"/>
      <c r="B218" s="125"/>
      <c r="C218" s="40" t="s">
        <v>664</v>
      </c>
      <c r="D218" s="26" t="s">
        <v>511</v>
      </c>
      <c r="E218" s="26"/>
      <c r="F218" s="26"/>
      <c r="G218" s="26"/>
      <c r="H218" s="26"/>
      <c r="I218" s="26"/>
      <c r="J218" s="27"/>
      <c r="K218" s="21"/>
    </row>
    <row r="219" spans="1:11">
      <c r="A219" s="27"/>
      <c r="B219" s="125"/>
      <c r="C219" s="40" t="s">
        <v>665</v>
      </c>
      <c r="D219" s="26"/>
      <c r="E219" s="26"/>
      <c r="F219" s="26"/>
      <c r="G219" s="26"/>
      <c r="H219" s="26"/>
      <c r="I219" s="26"/>
      <c r="J219" s="27"/>
      <c r="K219" s="21"/>
    </row>
    <row r="220" spans="1:11">
      <c r="A220" s="27"/>
      <c r="B220" s="125"/>
      <c r="C220" s="40" t="s">
        <v>666</v>
      </c>
      <c r="D220" s="26" t="s">
        <v>511</v>
      </c>
      <c r="E220" s="26"/>
      <c r="F220" s="26"/>
      <c r="G220" s="26"/>
      <c r="H220" s="26"/>
      <c r="I220" s="26"/>
      <c r="J220" s="27"/>
      <c r="K220" s="21"/>
    </row>
    <row r="221" spans="1:11">
      <c r="A221" s="27"/>
      <c r="B221" s="125"/>
      <c r="C221" s="40" t="s">
        <v>576</v>
      </c>
      <c r="D221" s="26"/>
      <c r="E221" s="26"/>
      <c r="F221" s="26" t="s">
        <v>575</v>
      </c>
      <c r="G221" s="26"/>
      <c r="H221" s="26"/>
      <c r="I221" s="26"/>
      <c r="J221" s="27"/>
      <c r="K221" s="21"/>
    </row>
    <row r="222" spans="1:11">
      <c r="A222" s="27"/>
      <c r="B222" s="125"/>
      <c r="C222" s="40" t="s">
        <v>577</v>
      </c>
      <c r="D222" s="26"/>
      <c r="E222" s="26"/>
      <c r="F222" s="26" t="s">
        <v>578</v>
      </c>
      <c r="G222" s="26" t="s">
        <v>511</v>
      </c>
      <c r="H222" s="26"/>
      <c r="I222" s="26"/>
      <c r="J222" s="27"/>
      <c r="K222" s="21"/>
    </row>
    <row r="223" spans="1:11">
      <c r="A223" s="27"/>
      <c r="B223" s="125"/>
      <c r="C223" s="40" t="s">
        <v>667</v>
      </c>
      <c r="D223" s="26"/>
      <c r="E223" s="26"/>
      <c r="F223" s="26"/>
      <c r="G223" s="26"/>
      <c r="H223" s="26"/>
      <c r="I223" s="26"/>
      <c r="J223" s="27"/>
      <c r="K223" s="21"/>
    </row>
    <row r="224" spans="1:11">
      <c r="A224" s="27"/>
      <c r="B224" s="125"/>
      <c r="C224" s="40" t="s">
        <v>668</v>
      </c>
      <c r="D224" s="26"/>
      <c r="E224" s="26"/>
      <c r="F224" s="26"/>
      <c r="G224" s="26"/>
      <c r="H224" s="26"/>
      <c r="I224" s="26"/>
      <c r="J224" s="27"/>
      <c r="K224" s="21"/>
    </row>
    <row r="225" spans="1:11">
      <c r="A225" s="27"/>
      <c r="B225" s="125"/>
      <c r="C225" s="40" t="s">
        <v>669</v>
      </c>
      <c r="D225" s="26"/>
      <c r="E225" s="26"/>
      <c r="F225" s="26"/>
      <c r="G225" s="26"/>
      <c r="H225" s="26"/>
      <c r="I225" s="26"/>
      <c r="J225" s="27"/>
      <c r="K225" s="21"/>
    </row>
    <row r="226" spans="1:11">
      <c r="A226" s="27"/>
      <c r="B226" s="125"/>
      <c r="C226" s="40" t="s">
        <v>670</v>
      </c>
      <c r="D226" s="26"/>
      <c r="E226" s="26"/>
      <c r="F226" s="26"/>
      <c r="G226" s="26"/>
      <c r="H226" s="26"/>
      <c r="I226" s="26"/>
      <c r="J226" s="27"/>
      <c r="K226" s="21"/>
    </row>
    <row r="227" spans="1:11">
      <c r="A227" s="27"/>
      <c r="B227" s="125"/>
      <c r="C227" s="40" t="s">
        <v>671</v>
      </c>
      <c r="D227" s="26"/>
      <c r="E227" s="26"/>
      <c r="F227" s="26"/>
      <c r="G227" s="26"/>
      <c r="H227" s="26"/>
      <c r="I227" s="26"/>
      <c r="J227" s="27"/>
      <c r="K227" s="21"/>
    </row>
    <row r="228" spans="1:11">
      <c r="A228" s="27"/>
      <c r="B228" s="125"/>
      <c r="C228" s="40" t="s">
        <v>672</v>
      </c>
      <c r="D228" s="26"/>
      <c r="E228" s="26"/>
      <c r="F228" s="26"/>
      <c r="G228" s="26"/>
      <c r="H228" s="26"/>
      <c r="I228" s="26"/>
      <c r="J228" s="27"/>
      <c r="K228" s="21"/>
    </row>
    <row r="229" spans="1:11">
      <c r="A229" s="27"/>
      <c r="B229" s="125"/>
      <c r="C229" s="40" t="s">
        <v>673</v>
      </c>
      <c r="D229" s="26"/>
      <c r="E229" s="26"/>
      <c r="F229" s="26"/>
      <c r="G229" s="26"/>
      <c r="H229" s="26"/>
      <c r="I229" s="26"/>
      <c r="J229" s="27"/>
      <c r="K229" s="21"/>
    </row>
    <row r="230" spans="1:11">
      <c r="A230" s="27"/>
      <c r="B230" s="125"/>
      <c r="C230" s="40" t="s">
        <v>674</v>
      </c>
      <c r="D230" s="26"/>
      <c r="E230" s="26"/>
      <c r="F230" s="26"/>
      <c r="G230" s="26"/>
      <c r="H230" s="26"/>
      <c r="I230" s="26"/>
      <c r="J230" s="27"/>
      <c r="K230" s="21"/>
    </row>
    <row r="231" spans="1:11">
      <c r="A231" s="27"/>
      <c r="B231" s="125"/>
      <c r="C231" s="40" t="s">
        <v>675</v>
      </c>
      <c r="D231" s="26"/>
      <c r="E231" s="26"/>
      <c r="F231" s="26"/>
      <c r="G231" s="26"/>
      <c r="H231" s="26"/>
      <c r="I231" s="26"/>
      <c r="J231" s="27"/>
      <c r="K231" s="21"/>
    </row>
    <row r="232" spans="1:11">
      <c r="A232" s="27"/>
      <c r="B232" s="125"/>
      <c r="C232" s="40" t="s">
        <v>676</v>
      </c>
      <c r="D232" s="26"/>
      <c r="E232" s="26"/>
      <c r="F232" s="26"/>
      <c r="G232" s="26"/>
      <c r="H232" s="26"/>
      <c r="I232" s="26"/>
      <c r="J232" s="27"/>
      <c r="K232" s="21"/>
    </row>
    <row r="233" spans="1:11">
      <c r="A233" s="27"/>
      <c r="B233" s="125"/>
      <c r="C233" s="40" t="s">
        <v>677</v>
      </c>
      <c r="D233" s="26"/>
      <c r="E233" s="26"/>
      <c r="F233" s="26"/>
      <c r="G233" s="26"/>
      <c r="H233" s="26"/>
      <c r="I233" s="26"/>
      <c r="J233" s="27"/>
      <c r="K233" s="21"/>
    </row>
    <row r="234" spans="1:11">
      <c r="A234" s="27"/>
      <c r="B234" s="125"/>
      <c r="C234" s="40" t="s">
        <v>678</v>
      </c>
      <c r="D234" s="26"/>
      <c r="E234" s="26"/>
      <c r="F234" s="26"/>
      <c r="G234" s="26"/>
      <c r="H234" s="26"/>
      <c r="I234" s="26"/>
      <c r="J234" s="27"/>
      <c r="K234" s="21"/>
    </row>
    <row r="235" spans="1:11">
      <c r="A235" s="27"/>
      <c r="B235" s="125"/>
      <c r="C235" s="40" t="s">
        <v>679</v>
      </c>
      <c r="D235" s="26"/>
      <c r="E235" s="26"/>
      <c r="F235" s="26"/>
      <c r="G235" s="26"/>
      <c r="H235" s="26"/>
      <c r="I235" s="26"/>
      <c r="J235" s="27"/>
      <c r="K235" s="21"/>
    </row>
    <row r="236" spans="1:11">
      <c r="A236" s="27"/>
      <c r="B236" s="125"/>
      <c r="C236" s="40" t="s">
        <v>680</v>
      </c>
      <c r="D236" s="26"/>
      <c r="E236" s="26"/>
      <c r="F236" s="26"/>
      <c r="G236" s="26"/>
      <c r="H236" s="26"/>
      <c r="I236" s="26"/>
      <c r="J236" s="27"/>
      <c r="K236" s="21"/>
    </row>
    <row r="237" spans="1:11">
      <c r="A237" s="27"/>
      <c r="B237" s="125"/>
      <c r="C237" s="40" t="s">
        <v>681</v>
      </c>
      <c r="D237" s="26"/>
      <c r="E237" s="26"/>
      <c r="F237" s="26"/>
      <c r="G237" s="26"/>
      <c r="H237" s="26"/>
      <c r="I237" s="26"/>
      <c r="J237" s="27"/>
      <c r="K237" s="21"/>
    </row>
    <row r="238" spans="1:11">
      <c r="A238" s="27"/>
      <c r="B238" s="125"/>
      <c r="C238" s="40" t="s">
        <v>682</v>
      </c>
      <c r="D238" s="26"/>
      <c r="E238" s="26"/>
      <c r="F238" s="26"/>
      <c r="G238" s="26"/>
      <c r="H238" s="26"/>
      <c r="I238" s="26"/>
      <c r="J238" s="27"/>
      <c r="K238" s="21"/>
    </row>
    <row r="239" spans="1:11">
      <c r="A239" s="27"/>
      <c r="B239" s="125"/>
      <c r="C239" s="40" t="s">
        <v>683</v>
      </c>
      <c r="D239" s="26"/>
      <c r="E239" s="26"/>
      <c r="F239" s="26"/>
      <c r="G239" s="26"/>
      <c r="H239" s="26"/>
      <c r="I239" s="26"/>
      <c r="J239" s="27"/>
      <c r="K239" s="21"/>
    </row>
    <row r="240" spans="1:11">
      <c r="A240" s="27"/>
      <c r="B240" s="418" t="s">
        <v>619</v>
      </c>
      <c r="C240" s="418"/>
      <c r="D240" s="418"/>
      <c r="E240" s="418"/>
      <c r="F240" s="418"/>
      <c r="G240" s="418"/>
      <c r="H240" s="418"/>
      <c r="I240" s="418"/>
      <c r="J240" s="34"/>
      <c r="K240" s="21"/>
    </row>
    <row r="241" spans="1:11">
      <c r="A241" s="27"/>
      <c r="B241" s="122"/>
      <c r="C241" s="40" t="s">
        <v>620</v>
      </c>
      <c r="D241" s="26" t="s">
        <v>511</v>
      </c>
      <c r="E241" s="26"/>
      <c r="F241" s="26" t="s">
        <v>621</v>
      </c>
      <c r="G241" s="26" t="s">
        <v>511</v>
      </c>
      <c r="H241" s="26"/>
      <c r="I241" s="26"/>
      <c r="J241" s="27"/>
      <c r="K241" s="21"/>
    </row>
    <row r="242" spans="1:11">
      <c r="A242" s="27"/>
      <c r="B242" s="106"/>
      <c r="C242" s="43" t="s">
        <v>622</v>
      </c>
      <c r="D242" s="26"/>
      <c r="E242" s="26"/>
      <c r="F242" s="26"/>
      <c r="G242" s="26"/>
      <c r="H242" s="26"/>
      <c r="I242" s="26"/>
      <c r="J242" s="27"/>
      <c r="K242" s="21"/>
    </row>
    <row r="243" spans="1:11">
      <c r="A243" s="27"/>
      <c r="B243" s="106"/>
      <c r="C243" s="43" t="s">
        <v>623</v>
      </c>
      <c r="D243" s="26"/>
      <c r="E243" s="26"/>
      <c r="F243" s="26"/>
      <c r="G243" s="26"/>
      <c r="H243" s="26"/>
      <c r="I243" s="26"/>
      <c r="J243" s="27"/>
      <c r="K243" s="21"/>
    </row>
    <row r="244" spans="1:11">
      <c r="A244" s="27"/>
      <c r="B244" s="106"/>
      <c r="C244" s="43" t="s">
        <v>624</v>
      </c>
      <c r="D244" s="26"/>
      <c r="E244" s="26"/>
      <c r="F244" s="26"/>
      <c r="G244" s="26"/>
      <c r="H244" s="26"/>
      <c r="I244" s="26"/>
      <c r="J244" s="27"/>
      <c r="K244" s="21"/>
    </row>
    <row r="245" spans="1:11">
      <c r="A245" s="27"/>
      <c r="B245" s="106"/>
      <c r="C245" s="43" t="s">
        <v>625</v>
      </c>
      <c r="D245" s="26"/>
      <c r="E245" s="26"/>
      <c r="F245" s="26"/>
      <c r="G245" s="26"/>
      <c r="H245" s="26"/>
      <c r="I245" s="26"/>
      <c r="J245" s="27"/>
      <c r="K245" s="21"/>
    </row>
    <row r="246" spans="1:11">
      <c r="A246" s="27"/>
      <c r="B246" s="418" t="s">
        <v>640</v>
      </c>
      <c r="C246" s="418"/>
      <c r="D246" s="418"/>
      <c r="E246" s="418"/>
      <c r="F246" s="418"/>
      <c r="G246" s="418"/>
      <c r="H246" s="418"/>
      <c r="I246" s="418"/>
      <c r="J246" s="34"/>
      <c r="K246" s="21"/>
    </row>
    <row r="247" spans="1:11">
      <c r="A247" s="27"/>
      <c r="B247" s="106"/>
      <c r="C247" s="40" t="s">
        <v>573</v>
      </c>
      <c r="D247" s="26"/>
      <c r="E247" s="26"/>
      <c r="F247" s="26"/>
      <c r="G247" s="26"/>
      <c r="H247" s="26"/>
      <c r="I247" s="26"/>
      <c r="J247" s="27"/>
      <c r="K247" s="21"/>
    </row>
    <row r="248" spans="1:11">
      <c r="A248" s="27"/>
      <c r="B248" s="106"/>
      <c r="C248" s="40" t="s">
        <v>631</v>
      </c>
      <c r="D248" s="26"/>
      <c r="E248" s="26"/>
      <c r="F248" s="26"/>
      <c r="G248" s="26"/>
      <c r="H248" s="26"/>
      <c r="I248" s="26"/>
      <c r="J248" s="27"/>
      <c r="K248" s="21"/>
    </row>
    <row r="249" spans="1:11">
      <c r="A249" s="27"/>
      <c r="B249" s="106"/>
      <c r="C249" s="43" t="s">
        <v>542</v>
      </c>
      <c r="D249" s="26"/>
      <c r="E249" s="26"/>
      <c r="F249" s="26"/>
      <c r="G249" s="26"/>
      <c r="H249" s="26"/>
      <c r="I249" s="26"/>
      <c r="J249" s="27"/>
      <c r="K249" s="21"/>
    </row>
    <row r="250" spans="1:11">
      <c r="A250" s="27"/>
      <c r="B250" s="106"/>
      <c r="C250" s="40" t="s">
        <v>633</v>
      </c>
      <c r="D250" s="26"/>
      <c r="E250" s="26"/>
      <c r="F250" s="26"/>
      <c r="G250" s="26"/>
      <c r="H250" s="26"/>
      <c r="I250" s="26"/>
      <c r="J250" s="27"/>
      <c r="K250" s="21"/>
    </row>
    <row r="251" spans="1:11">
      <c r="A251" s="27"/>
      <c r="B251" s="106"/>
      <c r="C251" s="40" t="s">
        <v>632</v>
      </c>
      <c r="D251" s="26"/>
      <c r="E251" s="26"/>
      <c r="F251" s="26"/>
      <c r="G251" s="26"/>
      <c r="H251" s="26"/>
      <c r="I251" s="26"/>
      <c r="J251" s="27"/>
      <c r="K251" s="21"/>
    </row>
    <row r="252" spans="1:11">
      <c r="A252" s="27"/>
      <c r="B252" s="106"/>
      <c r="C252" s="43" t="s">
        <v>634</v>
      </c>
      <c r="D252" s="26"/>
      <c r="E252" s="26"/>
      <c r="F252" s="26"/>
      <c r="G252" s="26"/>
      <c r="H252" s="26"/>
      <c r="I252" s="26"/>
      <c r="J252" s="27"/>
      <c r="K252" s="21"/>
    </row>
    <row r="253" spans="1:11">
      <c r="A253" s="27"/>
      <c r="B253" s="106"/>
      <c r="C253" s="43" t="s">
        <v>635</v>
      </c>
      <c r="D253" s="26"/>
      <c r="E253" s="26"/>
      <c r="F253" s="26"/>
      <c r="G253" s="26"/>
      <c r="H253" s="26"/>
      <c r="I253" s="26"/>
      <c r="J253" s="27"/>
      <c r="K253" s="21"/>
    </row>
    <row r="254" spans="1:11">
      <c r="A254" s="27"/>
      <c r="B254" s="106"/>
      <c r="C254" s="75" t="s">
        <v>636</v>
      </c>
      <c r="D254" s="26"/>
      <c r="E254" s="26"/>
      <c r="F254" s="26"/>
      <c r="G254" s="26"/>
      <c r="H254" s="26"/>
      <c r="I254" s="26"/>
      <c r="J254" s="27"/>
      <c r="K254" s="21"/>
    </row>
    <row r="255" spans="1:11">
      <c r="A255" s="27"/>
      <c r="B255" s="106"/>
      <c r="C255" s="40" t="s">
        <v>637</v>
      </c>
      <c r="D255" s="26"/>
      <c r="E255" s="26"/>
      <c r="F255" s="26"/>
      <c r="G255" s="26"/>
      <c r="H255" s="26"/>
      <c r="I255" s="26"/>
      <c r="J255" s="27"/>
      <c r="K255" s="21"/>
    </row>
    <row r="256" spans="1:11">
      <c r="A256" s="27"/>
      <c r="B256" s="106"/>
      <c r="C256" s="43" t="s">
        <v>638</v>
      </c>
      <c r="D256" s="26" t="s">
        <v>511</v>
      </c>
      <c r="E256" s="26"/>
      <c r="F256" s="26"/>
      <c r="G256" s="26"/>
      <c r="H256" s="26"/>
      <c r="I256" s="26"/>
      <c r="J256" s="27"/>
      <c r="K256" s="21"/>
    </row>
    <row r="257" spans="1:11">
      <c r="A257" s="27"/>
      <c r="B257" s="106"/>
      <c r="C257" s="43" t="s">
        <v>639</v>
      </c>
      <c r="D257" s="26" t="s">
        <v>511</v>
      </c>
      <c r="E257" s="26"/>
      <c r="F257" s="26"/>
      <c r="G257" s="26"/>
      <c r="H257" s="26"/>
      <c r="I257" s="26"/>
      <c r="J257" s="27"/>
      <c r="K257" s="21"/>
    </row>
    <row r="258" spans="1:11">
      <c r="A258" s="27"/>
      <c r="B258" s="106"/>
      <c r="C258" s="75" t="s">
        <v>641</v>
      </c>
      <c r="D258" s="26"/>
      <c r="E258" s="26"/>
      <c r="F258" s="26"/>
      <c r="G258" s="26"/>
      <c r="H258" s="26"/>
      <c r="I258" s="26"/>
      <c r="J258" s="27"/>
      <c r="K258" s="21"/>
    </row>
    <row r="259" spans="1:11">
      <c r="A259" s="27"/>
      <c r="B259" s="106"/>
      <c r="C259" s="40" t="s">
        <v>642</v>
      </c>
      <c r="D259" s="26"/>
      <c r="E259" s="26"/>
      <c r="F259" s="26"/>
      <c r="G259" s="26"/>
      <c r="H259" s="26"/>
      <c r="I259" s="26"/>
      <c r="J259" s="27"/>
      <c r="K259" s="21"/>
    </row>
    <row r="260" spans="1:11">
      <c r="A260" s="27"/>
      <c r="B260" s="106"/>
      <c r="C260" s="43" t="s">
        <v>643</v>
      </c>
      <c r="D260" s="26"/>
      <c r="E260" s="26"/>
      <c r="F260" s="26"/>
      <c r="G260" s="26"/>
      <c r="H260" s="26"/>
      <c r="I260" s="26"/>
      <c r="J260" s="27"/>
      <c r="K260" s="21"/>
    </row>
    <row r="261" spans="1:11">
      <c r="A261" s="27"/>
      <c r="B261" s="106"/>
      <c r="C261" s="43" t="s">
        <v>644</v>
      </c>
      <c r="D261" s="26"/>
      <c r="E261" s="26"/>
      <c r="F261" s="26"/>
      <c r="G261" s="26"/>
      <c r="H261" s="26"/>
      <c r="I261" s="26"/>
      <c r="J261" s="27"/>
      <c r="K261" s="21"/>
    </row>
    <row r="262" spans="1:11">
      <c r="A262" s="27"/>
      <c r="B262" s="106"/>
      <c r="C262" s="43" t="s">
        <v>645</v>
      </c>
      <c r="D262" s="26"/>
      <c r="E262" s="26"/>
      <c r="F262" s="26"/>
      <c r="G262" s="26"/>
      <c r="H262" s="26"/>
      <c r="I262" s="26"/>
      <c r="J262" s="27"/>
      <c r="K262" s="21"/>
    </row>
    <row r="263" spans="1:11">
      <c r="A263" s="27"/>
      <c r="B263" s="106"/>
      <c r="C263" s="75" t="s">
        <v>646</v>
      </c>
      <c r="D263" s="26"/>
      <c r="E263" s="26"/>
      <c r="F263" s="26"/>
      <c r="G263" s="26"/>
      <c r="H263" s="26"/>
      <c r="I263" s="26"/>
      <c r="J263" s="27"/>
      <c r="K263" s="21"/>
    </row>
    <row r="264" spans="1:11">
      <c r="A264" s="27"/>
      <c r="B264" s="106"/>
      <c r="C264" s="40" t="s">
        <v>647</v>
      </c>
      <c r="D264" s="26" t="s">
        <v>511</v>
      </c>
      <c r="E264" s="26"/>
      <c r="F264" s="26"/>
      <c r="G264" s="26"/>
      <c r="H264" s="26"/>
      <c r="I264" s="26"/>
      <c r="J264" s="27"/>
      <c r="K264" s="21"/>
    </row>
    <row r="265" spans="1:11">
      <c r="A265" s="27"/>
      <c r="B265" s="418" t="s">
        <v>617</v>
      </c>
      <c r="C265" s="418"/>
      <c r="D265" s="418"/>
      <c r="E265" s="418"/>
      <c r="F265" s="418"/>
      <c r="G265" s="418"/>
      <c r="H265" s="418"/>
      <c r="I265" s="418"/>
      <c r="J265" s="34"/>
      <c r="K265" s="21"/>
    </row>
    <row r="266" spans="1:11">
      <c r="A266" s="27"/>
      <c r="B266" s="122"/>
      <c r="C266" s="40" t="s">
        <v>594</v>
      </c>
      <c r="D266" s="26"/>
      <c r="E266" s="26"/>
      <c r="F266" s="26" t="s">
        <v>598</v>
      </c>
      <c r="G266" s="26" t="s">
        <v>511</v>
      </c>
      <c r="H266" s="26"/>
      <c r="I266" s="26"/>
      <c r="J266" s="27"/>
      <c r="K266" s="21"/>
    </row>
    <row r="267" spans="1:11">
      <c r="A267" s="27"/>
      <c r="B267" s="106"/>
      <c r="C267" s="40" t="s">
        <v>595</v>
      </c>
      <c r="D267" s="26"/>
      <c r="E267" s="26"/>
      <c r="F267" s="26" t="s">
        <v>597</v>
      </c>
      <c r="G267" s="26" t="s">
        <v>511</v>
      </c>
      <c r="H267" s="26"/>
      <c r="I267" s="26"/>
      <c r="J267" s="27"/>
      <c r="K267" s="21"/>
    </row>
    <row r="268" spans="1:11">
      <c r="A268" s="27"/>
      <c r="B268" s="415" t="s">
        <v>580</v>
      </c>
      <c r="C268" s="415"/>
      <c r="D268" s="415"/>
      <c r="E268" s="415"/>
      <c r="F268" s="415"/>
      <c r="G268" s="415"/>
      <c r="H268" s="415"/>
      <c r="I268" s="415"/>
      <c r="J268" s="34"/>
      <c r="K268" s="21"/>
    </row>
    <row r="269" spans="1:11">
      <c r="A269" s="27"/>
      <c r="B269" s="122"/>
      <c r="C269" s="40" t="s">
        <v>581</v>
      </c>
      <c r="D269" s="26"/>
      <c r="E269" s="26"/>
      <c r="F269" s="26"/>
      <c r="G269" s="26"/>
      <c r="H269" s="26"/>
      <c r="I269" s="26"/>
      <c r="J269" s="27"/>
      <c r="K269" s="21"/>
    </row>
    <row r="270" spans="1:11">
      <c r="A270" s="27"/>
      <c r="B270" s="418" t="s">
        <v>626</v>
      </c>
      <c r="C270" s="418"/>
      <c r="D270" s="418"/>
      <c r="E270" s="418"/>
      <c r="F270" s="418"/>
      <c r="G270" s="418"/>
      <c r="H270" s="418"/>
      <c r="I270" s="418"/>
      <c r="J270" s="34"/>
      <c r="K270" s="21"/>
    </row>
    <row r="271" spans="1:11">
      <c r="A271" s="27"/>
      <c r="B271" s="122"/>
      <c r="C271" s="40" t="s">
        <v>627</v>
      </c>
      <c r="D271" s="26"/>
      <c r="E271" s="26"/>
      <c r="F271" s="26"/>
      <c r="G271" s="26"/>
      <c r="H271" s="26"/>
      <c r="I271" s="26"/>
      <c r="J271" s="27"/>
      <c r="K271" s="21"/>
    </row>
    <row r="272" spans="1:11">
      <c r="A272" s="27"/>
      <c r="B272" s="122"/>
      <c r="C272" s="40" t="s">
        <v>628</v>
      </c>
      <c r="D272" s="26"/>
      <c r="E272" s="26"/>
      <c r="F272" s="26"/>
      <c r="G272" s="26"/>
      <c r="H272" s="26"/>
      <c r="I272" s="26"/>
      <c r="J272" s="27"/>
      <c r="K272" s="21"/>
    </row>
    <row r="273" spans="1:11">
      <c r="A273" s="27"/>
      <c r="B273" s="122"/>
      <c r="C273" s="40" t="s">
        <v>629</v>
      </c>
      <c r="D273" s="26"/>
      <c r="E273" s="26"/>
      <c r="F273" s="26"/>
      <c r="G273" s="26"/>
      <c r="H273" s="26"/>
      <c r="I273" s="26"/>
      <c r="J273" s="27"/>
      <c r="K273" s="21"/>
    </row>
    <row r="274" spans="1:11">
      <c r="A274" s="27"/>
      <c r="B274" s="122"/>
      <c r="C274" s="217" t="s">
        <v>630</v>
      </c>
      <c r="D274" s="26"/>
      <c r="E274" s="26"/>
      <c r="F274" s="26"/>
      <c r="G274" s="26"/>
      <c r="H274" s="26"/>
      <c r="I274" s="26"/>
      <c r="J274" s="27"/>
      <c r="K274" s="21"/>
    </row>
    <row r="275" spans="1:11">
      <c r="A275" s="76"/>
      <c r="B275" s="414" t="s">
        <v>886</v>
      </c>
      <c r="C275" s="415"/>
      <c r="D275" s="415"/>
      <c r="E275" s="415"/>
      <c r="F275" s="415"/>
      <c r="G275" s="415"/>
      <c r="H275" s="415"/>
      <c r="I275" s="416"/>
      <c r="J275" s="34"/>
      <c r="K275" s="21"/>
    </row>
    <row r="276" spans="1:11">
      <c r="A276" s="76"/>
      <c r="B276" s="414" t="s">
        <v>888</v>
      </c>
      <c r="C276" s="415"/>
      <c r="D276" s="415"/>
      <c r="E276" s="415"/>
      <c r="F276" s="415"/>
      <c r="G276" s="415"/>
      <c r="H276" s="415"/>
      <c r="I276" s="416"/>
      <c r="J276" s="34"/>
      <c r="K276" s="21"/>
    </row>
    <row r="277" spans="1:11">
      <c r="A277" s="27"/>
      <c r="B277" s="122"/>
      <c r="C277" s="40" t="s">
        <v>890</v>
      </c>
      <c r="D277" s="26"/>
      <c r="E277" s="26"/>
      <c r="F277" s="26"/>
      <c r="G277" s="26"/>
      <c r="H277" s="26"/>
      <c r="I277" s="26"/>
      <c r="J277" s="27"/>
      <c r="K277" s="21"/>
    </row>
    <row r="278" spans="1:11">
      <c r="A278" s="27"/>
      <c r="B278" s="126"/>
      <c r="C278" s="201" t="s">
        <v>338</v>
      </c>
      <c r="D278" s="42" t="s">
        <v>339</v>
      </c>
      <c r="E278" s="37" t="s">
        <v>340</v>
      </c>
      <c r="F278" s="37" t="s">
        <v>341</v>
      </c>
      <c r="G278" s="37" t="s">
        <v>511</v>
      </c>
      <c r="H278" s="37" t="s">
        <v>342</v>
      </c>
      <c r="I278" s="68"/>
      <c r="J278" s="34"/>
      <c r="K278" s="21"/>
    </row>
    <row r="279" spans="1:11">
      <c r="A279" s="76"/>
      <c r="B279" s="414" t="s">
        <v>891</v>
      </c>
      <c r="C279" s="415"/>
      <c r="D279" s="415"/>
      <c r="E279" s="415"/>
      <c r="F279" s="415"/>
      <c r="G279" s="415"/>
      <c r="H279" s="415"/>
      <c r="I279" s="416"/>
      <c r="J279" s="34"/>
      <c r="K279" s="21"/>
    </row>
    <row r="280" spans="1:11">
      <c r="A280" s="27"/>
      <c r="B280" s="214"/>
      <c r="C280" s="201" t="s">
        <v>1231</v>
      </c>
      <c r="D280" s="42"/>
      <c r="E280" s="37"/>
      <c r="F280" s="37" t="s">
        <v>1232</v>
      </c>
      <c r="G280" s="37" t="s">
        <v>52</v>
      </c>
      <c r="H280" s="37" t="s">
        <v>440</v>
      </c>
      <c r="I280" s="39" t="s">
        <v>23</v>
      </c>
      <c r="J280" s="27"/>
    </row>
    <row r="281" spans="1:11">
      <c r="A281" s="27"/>
      <c r="B281" s="122"/>
      <c r="C281" s="40" t="s">
        <v>893</v>
      </c>
      <c r="D281" s="26"/>
      <c r="E281" s="26"/>
      <c r="F281" s="26"/>
      <c r="G281" s="26"/>
      <c r="H281" s="26"/>
      <c r="I281" s="26"/>
      <c r="J281" s="27"/>
      <c r="K281" s="21"/>
    </row>
    <row r="282" spans="1:11">
      <c r="A282" s="76"/>
      <c r="B282" s="414" t="s">
        <v>510</v>
      </c>
      <c r="C282" s="415"/>
      <c r="D282" s="415"/>
      <c r="E282" s="415"/>
      <c r="F282" s="415"/>
      <c r="G282" s="415"/>
      <c r="H282" s="415"/>
      <c r="I282" s="416"/>
      <c r="J282" s="34"/>
      <c r="K282" s="21"/>
    </row>
    <row r="283" spans="1:11" s="21" customFormat="1">
      <c r="A283" s="27"/>
      <c r="B283" s="45"/>
      <c r="C283" s="201" t="s">
        <v>478</v>
      </c>
      <c r="D283" s="42" t="s">
        <v>25</v>
      </c>
      <c r="E283" s="37" t="s">
        <v>26</v>
      </c>
      <c r="F283" s="37" t="s">
        <v>1336</v>
      </c>
      <c r="G283" s="37" t="s">
        <v>1092</v>
      </c>
      <c r="H283" s="69">
        <v>99499511</v>
      </c>
      <c r="I283" s="39" t="s">
        <v>23</v>
      </c>
      <c r="J283" s="34"/>
    </row>
    <row r="284" spans="1:11" s="21" customFormat="1">
      <c r="A284" s="27"/>
      <c r="B284" s="45"/>
      <c r="C284" s="217" t="s">
        <v>14</v>
      </c>
      <c r="D284" s="42"/>
      <c r="E284" s="37"/>
      <c r="F284" s="37" t="s">
        <v>17</v>
      </c>
      <c r="G284" s="37" t="s">
        <v>1093</v>
      </c>
      <c r="H284" s="37">
        <v>99419538</v>
      </c>
      <c r="I284" s="39" t="s">
        <v>23</v>
      </c>
      <c r="J284" s="34"/>
    </row>
    <row r="285" spans="1:11" s="21" customFormat="1">
      <c r="A285" s="27"/>
      <c r="B285" s="45"/>
      <c r="C285" s="201" t="s">
        <v>205</v>
      </c>
      <c r="D285" s="42" t="s">
        <v>1072</v>
      </c>
      <c r="E285" s="37" t="s">
        <v>206</v>
      </c>
      <c r="F285" s="37" t="s">
        <v>207</v>
      </c>
      <c r="G285" s="37" t="s">
        <v>1093</v>
      </c>
      <c r="H285" s="37">
        <v>99419538</v>
      </c>
      <c r="I285" s="39" t="s">
        <v>23</v>
      </c>
      <c r="J285" s="64"/>
    </row>
    <row r="286" spans="1:11">
      <c r="A286" s="76"/>
      <c r="B286" s="414" t="s">
        <v>962</v>
      </c>
      <c r="C286" s="415"/>
      <c r="D286" s="415"/>
      <c r="E286" s="415"/>
      <c r="F286" s="415"/>
      <c r="G286" s="415"/>
      <c r="H286" s="415"/>
      <c r="I286" s="416"/>
      <c r="J286" s="34"/>
      <c r="K286" s="21"/>
    </row>
    <row r="287" spans="1:11">
      <c r="A287" s="27"/>
      <c r="B287" s="106"/>
      <c r="C287" s="37" t="s">
        <v>963</v>
      </c>
      <c r="D287" s="26"/>
      <c r="E287" s="26" t="s">
        <v>1334</v>
      </c>
      <c r="F287" s="26"/>
      <c r="G287" s="26"/>
      <c r="H287" s="26"/>
      <c r="I287" s="26"/>
      <c r="J287" s="27"/>
      <c r="K287" s="21"/>
    </row>
    <row r="288" spans="1:11">
      <c r="A288" s="27"/>
      <c r="B288" s="106"/>
      <c r="C288" s="43" t="s">
        <v>964</v>
      </c>
      <c r="D288" s="26"/>
      <c r="E288" s="26" t="s">
        <v>1334</v>
      </c>
      <c r="F288" s="26"/>
      <c r="G288" s="26"/>
      <c r="H288" s="26"/>
      <c r="I288" s="26"/>
      <c r="J288" s="27"/>
      <c r="K288" s="21"/>
    </row>
    <row r="289" spans="1:11">
      <c r="A289" s="27"/>
      <c r="B289" s="106"/>
      <c r="C289" s="43" t="s">
        <v>965</v>
      </c>
      <c r="D289" s="26"/>
      <c r="E289" s="26" t="s">
        <v>1334</v>
      </c>
      <c r="F289" s="26"/>
      <c r="G289" s="26"/>
      <c r="H289" s="26"/>
      <c r="I289" s="26"/>
      <c r="J289" s="27"/>
      <c r="K289" s="21"/>
    </row>
    <row r="290" spans="1:11">
      <c r="A290" s="27"/>
      <c r="B290" s="106"/>
      <c r="C290" s="43" t="s">
        <v>966</v>
      </c>
      <c r="D290" s="26"/>
      <c r="E290" s="26" t="s">
        <v>1334</v>
      </c>
      <c r="F290" s="26"/>
      <c r="G290" s="26"/>
      <c r="H290" s="26"/>
      <c r="I290" s="26"/>
      <c r="J290" s="27"/>
      <c r="K290" s="21"/>
    </row>
    <row r="291" spans="1:11">
      <c r="A291" s="27"/>
      <c r="B291" s="106"/>
      <c r="C291" s="43" t="s">
        <v>967</v>
      </c>
      <c r="D291" s="26"/>
      <c r="E291" s="26" t="s">
        <v>1334</v>
      </c>
      <c r="F291" s="26"/>
      <c r="G291" s="26"/>
      <c r="H291" s="26"/>
      <c r="I291" s="26"/>
      <c r="J291" s="27"/>
      <c r="K291" s="21"/>
    </row>
    <row r="292" spans="1:11" s="21" customFormat="1">
      <c r="A292" s="27"/>
      <c r="B292" s="72"/>
      <c r="C292" s="201" t="s">
        <v>32</v>
      </c>
      <c r="D292" s="37" t="s">
        <v>1338</v>
      </c>
      <c r="E292" s="26" t="s">
        <v>1334</v>
      </c>
      <c r="F292" s="37" t="s">
        <v>1337</v>
      </c>
      <c r="G292" s="37" t="s">
        <v>24</v>
      </c>
      <c r="H292" s="69">
        <v>99318470</v>
      </c>
      <c r="I292" s="39" t="s">
        <v>23</v>
      </c>
      <c r="J292" s="34"/>
    </row>
    <row r="293" spans="1:11">
      <c r="A293" s="27"/>
      <c r="B293" s="45"/>
      <c r="C293" s="37" t="s">
        <v>968</v>
      </c>
      <c r="D293" s="42"/>
      <c r="E293" s="26" t="s">
        <v>1334</v>
      </c>
      <c r="F293" s="37"/>
      <c r="G293" s="37"/>
      <c r="H293" s="37"/>
      <c r="I293" s="38"/>
      <c r="J293" s="34"/>
      <c r="K293" s="21"/>
    </row>
    <row r="294" spans="1:11">
      <c r="A294" s="27"/>
      <c r="B294" s="45"/>
      <c r="C294" s="37" t="s">
        <v>969</v>
      </c>
      <c r="D294" s="42"/>
      <c r="E294" s="26" t="s">
        <v>1334</v>
      </c>
      <c r="F294" s="37"/>
      <c r="G294" s="37"/>
      <c r="H294" s="37"/>
      <c r="I294" s="38"/>
      <c r="J294" s="34"/>
      <c r="K294" s="21"/>
    </row>
    <row r="295" spans="1:11">
      <c r="A295" s="27"/>
      <c r="B295" s="45"/>
      <c r="C295" s="37" t="s">
        <v>970</v>
      </c>
      <c r="D295" s="42"/>
      <c r="E295" s="26" t="s">
        <v>1334</v>
      </c>
      <c r="F295" s="37"/>
      <c r="G295" s="37"/>
      <c r="H295" s="37"/>
      <c r="I295" s="38"/>
      <c r="J295" s="34"/>
      <c r="K295" s="21"/>
    </row>
    <row r="296" spans="1:11">
      <c r="A296" s="27"/>
      <c r="B296" s="106"/>
      <c r="C296" s="37" t="s">
        <v>971</v>
      </c>
      <c r="D296" s="26"/>
      <c r="E296" s="26" t="s">
        <v>1334</v>
      </c>
      <c r="F296" s="26"/>
      <c r="G296" s="26"/>
      <c r="H296" s="26"/>
      <c r="I296" s="26"/>
      <c r="J296" s="27"/>
      <c r="K296" s="21"/>
    </row>
    <row r="297" spans="1:11">
      <c r="A297" s="27"/>
      <c r="B297" s="106"/>
      <c r="C297" s="43" t="s">
        <v>972</v>
      </c>
      <c r="D297" s="26"/>
      <c r="E297" s="26" t="s">
        <v>1334</v>
      </c>
      <c r="F297" s="26"/>
      <c r="G297" s="26"/>
      <c r="H297" s="26"/>
      <c r="I297" s="26"/>
      <c r="J297" s="27"/>
      <c r="K297" s="21"/>
    </row>
    <row r="298" spans="1:11">
      <c r="A298" s="27"/>
      <c r="B298" s="106"/>
      <c r="C298" s="43" t="s">
        <v>548</v>
      </c>
      <c r="D298" s="26"/>
      <c r="E298" s="26" t="s">
        <v>1334</v>
      </c>
      <c r="F298" s="26"/>
      <c r="G298" s="26"/>
      <c r="H298" s="26"/>
      <c r="I298" s="26"/>
      <c r="J298" s="27"/>
      <c r="K298" s="21"/>
    </row>
    <row r="299" spans="1:11">
      <c r="A299" s="27"/>
      <c r="B299" s="106"/>
      <c r="C299" s="43" t="s">
        <v>547</v>
      </c>
      <c r="D299" s="26"/>
      <c r="E299" s="26" t="s">
        <v>1334</v>
      </c>
      <c r="F299" s="26"/>
      <c r="G299" s="26"/>
      <c r="H299" s="26"/>
      <c r="I299" s="26"/>
      <c r="J299" s="27"/>
      <c r="K299" s="21"/>
    </row>
    <row r="300" spans="1:11">
      <c r="A300" s="27"/>
      <c r="B300" s="106"/>
      <c r="C300" s="43" t="s">
        <v>973</v>
      </c>
      <c r="D300" s="26"/>
      <c r="E300" s="26" t="s">
        <v>1334</v>
      </c>
      <c r="F300" s="26"/>
      <c r="G300" s="26"/>
      <c r="H300" s="26"/>
      <c r="I300" s="26"/>
      <c r="J300" s="27"/>
      <c r="K300" s="21"/>
    </row>
    <row r="301" spans="1:11">
      <c r="A301" s="27"/>
      <c r="B301" s="45"/>
      <c r="C301" s="37" t="s">
        <v>974</v>
      </c>
      <c r="D301" s="42"/>
      <c r="E301" s="26" t="s">
        <v>1334</v>
      </c>
      <c r="F301" s="37"/>
      <c r="G301" s="37"/>
      <c r="H301" s="37"/>
      <c r="I301" s="38"/>
      <c r="J301" s="34"/>
      <c r="K301" s="21"/>
    </row>
    <row r="302" spans="1:11">
      <c r="A302" s="27"/>
      <c r="B302" s="45"/>
      <c r="C302" s="37" t="s">
        <v>975</v>
      </c>
      <c r="D302" s="42"/>
      <c r="E302" s="26" t="s">
        <v>1334</v>
      </c>
      <c r="F302" s="37"/>
      <c r="G302" s="37"/>
      <c r="H302" s="37"/>
      <c r="I302" s="38"/>
      <c r="J302" s="34"/>
      <c r="K302" s="21"/>
    </row>
    <row r="303" spans="1:11">
      <c r="A303" s="27"/>
      <c r="B303" s="45"/>
      <c r="C303" s="37" t="s">
        <v>976</v>
      </c>
      <c r="D303" s="42"/>
      <c r="E303" s="26" t="s">
        <v>1334</v>
      </c>
      <c r="F303" s="37"/>
      <c r="G303" s="37"/>
      <c r="H303" s="37"/>
      <c r="I303" s="38"/>
      <c r="J303" s="34"/>
      <c r="K303" s="21"/>
    </row>
    <row r="304" spans="1:11">
      <c r="A304" s="27"/>
      <c r="B304" s="106"/>
      <c r="C304" s="37" t="s">
        <v>469</v>
      </c>
      <c r="D304" s="26" t="s">
        <v>511</v>
      </c>
      <c r="E304" s="26" t="s">
        <v>1334</v>
      </c>
      <c r="F304" s="26"/>
      <c r="G304" s="26"/>
      <c r="H304" s="26"/>
      <c r="I304" s="26"/>
      <c r="J304" s="27"/>
      <c r="K304" s="21"/>
    </row>
    <row r="305" spans="1:11">
      <c r="A305" s="27"/>
      <c r="B305" s="45"/>
      <c r="C305" s="37" t="s">
        <v>977</v>
      </c>
      <c r="D305" s="42"/>
      <c r="E305" s="26" t="s">
        <v>1334</v>
      </c>
      <c r="F305" s="37"/>
      <c r="G305" s="37"/>
      <c r="H305" s="37"/>
      <c r="I305" s="38"/>
      <c r="J305" s="34"/>
      <c r="K305" s="21"/>
    </row>
    <row r="306" spans="1:11">
      <c r="A306" s="27"/>
      <c r="B306" s="126"/>
      <c r="C306" s="37" t="s">
        <v>1172</v>
      </c>
      <c r="D306" s="42" t="s">
        <v>1332</v>
      </c>
      <c r="E306" s="26" t="s">
        <v>1334</v>
      </c>
      <c r="F306" s="37" t="s">
        <v>1331</v>
      </c>
      <c r="G306" s="37" t="s">
        <v>511</v>
      </c>
      <c r="H306" s="37"/>
      <c r="I306" s="38"/>
      <c r="J306" s="34"/>
      <c r="K306" s="21"/>
    </row>
    <row r="307" spans="1:11">
      <c r="A307" s="27"/>
      <c r="B307" s="126"/>
      <c r="C307" s="37" t="s">
        <v>73</v>
      </c>
      <c r="D307" s="42"/>
      <c r="E307" s="26" t="s">
        <v>1334</v>
      </c>
      <c r="F307" s="37" t="s">
        <v>76</v>
      </c>
      <c r="G307" s="37" t="s">
        <v>77</v>
      </c>
      <c r="H307" s="37">
        <v>99618763</v>
      </c>
      <c r="I307" s="68"/>
      <c r="J307" s="34"/>
      <c r="K307" s="21"/>
    </row>
    <row r="308" spans="1:11">
      <c r="A308" s="76"/>
      <c r="B308" s="414" t="s">
        <v>978</v>
      </c>
      <c r="C308" s="415"/>
      <c r="D308" s="415"/>
      <c r="E308" s="415"/>
      <c r="F308" s="415"/>
      <c r="G308" s="415"/>
      <c r="H308" s="415"/>
      <c r="I308" s="416"/>
      <c r="J308" s="34"/>
      <c r="K308" s="21"/>
    </row>
    <row r="309" spans="1:11">
      <c r="A309" s="27"/>
      <c r="B309" s="106"/>
      <c r="C309" s="43" t="s">
        <v>979</v>
      </c>
      <c r="D309" s="26"/>
      <c r="E309" s="26" t="s">
        <v>1334</v>
      </c>
      <c r="F309" s="26"/>
      <c r="G309" s="26"/>
      <c r="H309" s="26"/>
      <c r="I309" s="26"/>
      <c r="J309" s="27"/>
      <c r="K309" s="21"/>
    </row>
    <row r="310" spans="1:11">
      <c r="A310" s="27"/>
      <c r="B310" s="126"/>
      <c r="C310" s="201" t="s">
        <v>89</v>
      </c>
      <c r="D310" s="42" t="s">
        <v>90</v>
      </c>
      <c r="E310" s="26" t="s">
        <v>1334</v>
      </c>
      <c r="F310" s="37" t="s">
        <v>92</v>
      </c>
      <c r="G310" s="37" t="s">
        <v>77</v>
      </c>
      <c r="H310" s="37">
        <v>99618763</v>
      </c>
      <c r="I310" s="68"/>
      <c r="J310" s="34"/>
      <c r="K310" s="21"/>
    </row>
    <row r="311" spans="1:11">
      <c r="A311" s="27"/>
      <c r="B311" s="45"/>
      <c r="C311" s="37" t="s">
        <v>980</v>
      </c>
      <c r="D311" s="42"/>
      <c r="E311" s="26" t="s">
        <v>1334</v>
      </c>
      <c r="F311" s="37"/>
      <c r="G311" s="37"/>
      <c r="H311" s="37"/>
      <c r="I311" s="38"/>
      <c r="J311" s="34"/>
      <c r="K311" s="21"/>
    </row>
    <row r="312" spans="1:11">
      <c r="A312" s="27"/>
      <c r="B312" s="45"/>
      <c r="C312" s="37" t="s">
        <v>981</v>
      </c>
      <c r="D312" s="42"/>
      <c r="E312" s="26" t="s">
        <v>1334</v>
      </c>
      <c r="F312" s="37"/>
      <c r="G312" s="37"/>
      <c r="H312" s="37"/>
      <c r="I312" s="38"/>
      <c r="J312" s="34"/>
      <c r="K312" s="21"/>
    </row>
    <row r="313" spans="1:11">
      <c r="A313" s="27"/>
      <c r="B313" s="45"/>
      <c r="C313" s="37" t="s">
        <v>982</v>
      </c>
      <c r="D313" s="42"/>
      <c r="E313" s="26" t="s">
        <v>1334</v>
      </c>
      <c r="F313" s="37"/>
      <c r="G313" s="37"/>
      <c r="H313" s="37"/>
      <c r="I313" s="38"/>
      <c r="J313" s="34"/>
      <c r="K313" s="21"/>
    </row>
    <row r="314" spans="1:11">
      <c r="A314" s="27"/>
      <c r="B314" s="45"/>
      <c r="C314" s="37" t="s">
        <v>983</v>
      </c>
      <c r="D314" s="42"/>
      <c r="E314" s="26" t="s">
        <v>1334</v>
      </c>
      <c r="F314" s="37"/>
      <c r="G314" s="37"/>
      <c r="H314" s="37"/>
      <c r="I314" s="38"/>
      <c r="J314" s="34"/>
      <c r="K314" s="21"/>
    </row>
    <row r="315" spans="1:11">
      <c r="A315" s="27"/>
      <c r="B315" s="45"/>
      <c r="C315" s="37" t="s">
        <v>984</v>
      </c>
      <c r="D315" s="42"/>
      <c r="E315" s="26" t="s">
        <v>1334</v>
      </c>
      <c r="F315" s="37"/>
      <c r="G315" s="37"/>
      <c r="H315" s="37"/>
      <c r="I315" s="38"/>
      <c r="J315" s="34"/>
      <c r="K315" s="21"/>
    </row>
    <row r="316" spans="1:11">
      <c r="A316" s="27"/>
      <c r="B316" s="45"/>
      <c r="C316" s="37" t="s">
        <v>985</v>
      </c>
      <c r="D316" s="42"/>
      <c r="E316" s="26" t="s">
        <v>1334</v>
      </c>
      <c r="F316" s="37"/>
      <c r="G316" s="37"/>
      <c r="H316" s="37"/>
      <c r="I316" s="38"/>
      <c r="J316" s="34"/>
      <c r="K316" s="21"/>
    </row>
    <row r="317" spans="1:11">
      <c r="A317" s="27"/>
      <c r="B317" s="45"/>
      <c r="C317" s="37" t="s">
        <v>986</v>
      </c>
      <c r="D317" s="42"/>
      <c r="E317" s="26" t="s">
        <v>1334</v>
      </c>
      <c r="F317" s="37"/>
      <c r="G317" s="37"/>
      <c r="H317" s="37"/>
      <c r="I317" s="38"/>
      <c r="J317" s="34"/>
      <c r="K317" s="21"/>
    </row>
    <row r="318" spans="1:11">
      <c r="A318" s="27"/>
      <c r="B318" s="45"/>
      <c r="C318" s="37" t="s">
        <v>987</v>
      </c>
      <c r="D318" s="42" t="s">
        <v>511</v>
      </c>
      <c r="E318" s="26" t="s">
        <v>1334</v>
      </c>
      <c r="F318" s="37"/>
      <c r="G318" s="37"/>
      <c r="H318" s="37"/>
      <c r="I318" s="38"/>
      <c r="J318" s="34"/>
      <c r="K318" s="21"/>
    </row>
    <row r="319" spans="1:11">
      <c r="A319" s="27"/>
      <c r="B319" s="45"/>
      <c r="C319" s="37" t="s">
        <v>988</v>
      </c>
      <c r="D319" s="42"/>
      <c r="E319" s="26" t="s">
        <v>1334</v>
      </c>
      <c r="F319" s="37"/>
      <c r="G319" s="37"/>
      <c r="H319" s="37"/>
      <c r="I319" s="38"/>
      <c r="J319" s="34"/>
      <c r="K319" s="21"/>
    </row>
    <row r="320" spans="1:11">
      <c r="A320" s="27"/>
      <c r="B320" s="45"/>
      <c r="C320" s="37" t="s">
        <v>989</v>
      </c>
      <c r="D320" s="42"/>
      <c r="E320" s="26" t="s">
        <v>1334</v>
      </c>
      <c r="F320" s="37"/>
      <c r="G320" s="37"/>
      <c r="H320" s="37"/>
      <c r="I320" s="38"/>
      <c r="J320" s="34"/>
      <c r="K320" s="21"/>
    </row>
    <row r="321" spans="1:11">
      <c r="A321" s="27"/>
      <c r="B321" s="45"/>
      <c r="C321" s="37" t="s">
        <v>990</v>
      </c>
      <c r="D321" s="42"/>
      <c r="E321" s="26" t="s">
        <v>1334</v>
      </c>
      <c r="F321" s="37"/>
      <c r="G321" s="37"/>
      <c r="H321" s="37"/>
      <c r="I321" s="38"/>
      <c r="J321" s="34"/>
      <c r="K321" s="21"/>
    </row>
    <row r="322" spans="1:11">
      <c r="A322" s="27"/>
      <c r="B322" s="45"/>
      <c r="C322" s="37" t="s">
        <v>991</v>
      </c>
      <c r="D322" s="42"/>
      <c r="E322" s="26" t="s">
        <v>1334</v>
      </c>
      <c r="F322" s="37"/>
      <c r="G322" s="37"/>
      <c r="H322" s="37"/>
      <c r="I322" s="38"/>
      <c r="J322" s="34"/>
      <c r="K322" s="21"/>
    </row>
    <row r="323" spans="1:11">
      <c r="A323" s="27"/>
      <c r="B323" s="45"/>
      <c r="C323" s="37" t="s">
        <v>992</v>
      </c>
      <c r="D323" s="42"/>
      <c r="E323" s="26" t="s">
        <v>1334</v>
      </c>
      <c r="F323" s="37"/>
      <c r="G323" s="37"/>
      <c r="H323" s="37"/>
      <c r="I323" s="38"/>
      <c r="J323" s="34"/>
      <c r="K323" s="21"/>
    </row>
    <row r="324" spans="1:11">
      <c r="A324" s="27"/>
      <c r="B324" s="45"/>
      <c r="C324" s="37" t="s">
        <v>993</v>
      </c>
      <c r="D324" s="42"/>
      <c r="E324" s="26" t="s">
        <v>1334</v>
      </c>
      <c r="F324" s="37"/>
      <c r="G324" s="37"/>
      <c r="H324" s="37"/>
      <c r="I324" s="38"/>
      <c r="J324" s="34"/>
      <c r="K324" s="21"/>
    </row>
    <row r="325" spans="1:11">
      <c r="A325" s="27"/>
      <c r="B325" s="45"/>
      <c r="C325" s="37" t="s">
        <v>994</v>
      </c>
      <c r="D325" s="42"/>
      <c r="E325" s="26" t="s">
        <v>1334</v>
      </c>
      <c r="F325" s="37"/>
      <c r="G325" s="37"/>
      <c r="H325" s="37"/>
      <c r="I325" s="38"/>
      <c r="J325" s="34"/>
      <c r="K325" s="21"/>
    </row>
    <row r="326" spans="1:11">
      <c r="A326" s="27"/>
      <c r="B326" s="45"/>
      <c r="C326" s="37" t="s">
        <v>995</v>
      </c>
      <c r="D326" s="42"/>
      <c r="E326" s="26" t="s">
        <v>1334</v>
      </c>
      <c r="F326" s="37"/>
      <c r="G326" s="37"/>
      <c r="H326" s="37"/>
      <c r="I326" s="38"/>
      <c r="J326" s="34"/>
      <c r="K326" s="21"/>
    </row>
    <row r="327" spans="1:11">
      <c r="A327" s="27"/>
      <c r="B327" s="45"/>
      <c r="C327" s="201" t="s">
        <v>1083</v>
      </c>
      <c r="D327" s="43"/>
      <c r="E327" s="26" t="s">
        <v>1334</v>
      </c>
      <c r="F327" s="37" t="s">
        <v>1101</v>
      </c>
      <c r="G327" s="114" t="s">
        <v>511</v>
      </c>
      <c r="H327" s="37"/>
      <c r="I327" s="69"/>
      <c r="J327" s="34"/>
      <c r="K327" s="21"/>
    </row>
    <row r="328" spans="1:11">
      <c r="A328" s="27"/>
      <c r="B328" s="45"/>
      <c r="C328" s="201" t="s">
        <v>1200</v>
      </c>
      <c r="D328" s="42" t="s">
        <v>511</v>
      </c>
      <c r="E328" s="26" t="s">
        <v>1334</v>
      </c>
      <c r="F328" s="37" t="s">
        <v>97</v>
      </c>
      <c r="G328" s="37" t="s">
        <v>511</v>
      </c>
      <c r="H328" s="37"/>
      <c r="I328" s="38"/>
      <c r="J328" s="34"/>
      <c r="K328" s="21"/>
    </row>
    <row r="329" spans="1:11">
      <c r="A329" s="27"/>
      <c r="B329" s="45"/>
      <c r="C329" s="37" t="s">
        <v>996</v>
      </c>
      <c r="D329" s="42"/>
      <c r="E329" s="26" t="s">
        <v>1334</v>
      </c>
      <c r="F329" s="37"/>
      <c r="G329" s="37"/>
      <c r="H329" s="37"/>
      <c r="I329" s="38"/>
      <c r="J329" s="34"/>
      <c r="K329" s="21"/>
    </row>
    <row r="330" spans="1:11">
      <c r="A330" s="27"/>
      <c r="B330" s="45"/>
      <c r="C330" s="37" t="s">
        <v>997</v>
      </c>
      <c r="D330" s="42"/>
      <c r="E330" s="26" t="s">
        <v>1334</v>
      </c>
      <c r="F330" s="37"/>
      <c r="G330" s="37"/>
      <c r="H330" s="37"/>
      <c r="I330" s="38"/>
      <c r="J330" s="34"/>
      <c r="K330" s="21"/>
    </row>
    <row r="331" spans="1:11">
      <c r="A331" s="27"/>
      <c r="B331" s="45"/>
      <c r="C331" s="37" t="s">
        <v>998</v>
      </c>
      <c r="D331" s="42"/>
      <c r="E331" s="26" t="s">
        <v>1334</v>
      </c>
      <c r="F331" s="37"/>
      <c r="G331" s="37"/>
      <c r="H331" s="37"/>
      <c r="I331" s="38"/>
      <c r="J331" s="34"/>
      <c r="K331" s="21"/>
    </row>
    <row r="332" spans="1:11">
      <c r="A332" s="27"/>
      <c r="B332" s="417" t="s">
        <v>1059</v>
      </c>
      <c r="C332" s="417"/>
      <c r="D332" s="417"/>
      <c r="E332" s="417"/>
      <c r="F332" s="417"/>
      <c r="G332" s="417"/>
      <c r="H332" s="417"/>
      <c r="I332" s="417"/>
      <c r="J332" s="78"/>
    </row>
    <row r="333" spans="1:11">
      <c r="A333" s="27"/>
      <c r="B333" s="54"/>
      <c r="C333" s="37" t="s">
        <v>554</v>
      </c>
      <c r="D333" s="42" t="s">
        <v>148</v>
      </c>
      <c r="E333" s="37" t="s">
        <v>307</v>
      </c>
      <c r="F333" s="37" t="s">
        <v>308</v>
      </c>
      <c r="G333" s="37" t="s">
        <v>52</v>
      </c>
      <c r="H333" s="37" t="s">
        <v>53</v>
      </c>
      <c r="I333" s="39" t="s">
        <v>23</v>
      </c>
      <c r="J333" s="34"/>
    </row>
    <row r="334" spans="1:11">
      <c r="A334" s="27"/>
      <c r="B334" s="54"/>
      <c r="C334" s="37" t="s">
        <v>1035</v>
      </c>
      <c r="D334" s="42"/>
      <c r="E334" s="37" t="s">
        <v>1333</v>
      </c>
      <c r="F334" s="37" t="s">
        <v>511</v>
      </c>
      <c r="G334" s="37"/>
      <c r="H334" s="37"/>
      <c r="I334" s="39"/>
      <c r="J334" s="34"/>
    </row>
    <row r="335" spans="1:11">
      <c r="A335" s="27"/>
      <c r="B335" s="54"/>
      <c r="C335" s="37" t="s">
        <v>1037</v>
      </c>
      <c r="D335" s="42" t="s">
        <v>511</v>
      </c>
      <c r="E335" s="37" t="s">
        <v>1038</v>
      </c>
      <c r="F335" s="37"/>
      <c r="G335" s="37"/>
      <c r="H335" s="37"/>
      <c r="I335" s="39"/>
      <c r="J335" s="34"/>
    </row>
    <row r="336" spans="1:11">
      <c r="A336" s="27"/>
      <c r="B336" s="54"/>
      <c r="C336" s="201" t="s">
        <v>1039</v>
      </c>
      <c r="D336" s="42"/>
      <c r="E336" s="37" t="s">
        <v>1040</v>
      </c>
      <c r="F336" s="37"/>
      <c r="G336" s="37"/>
      <c r="H336" s="37"/>
      <c r="I336" s="39"/>
      <c r="J336" s="34"/>
    </row>
    <row r="337" spans="1:11">
      <c r="A337" s="27"/>
      <c r="B337" s="93"/>
      <c r="C337" s="46" t="s">
        <v>1054</v>
      </c>
      <c r="D337" s="46" t="s">
        <v>184</v>
      </c>
      <c r="E337" s="46" t="s">
        <v>185</v>
      </c>
      <c r="F337" s="46" t="s">
        <v>186</v>
      </c>
      <c r="G337" s="46" t="s">
        <v>187</v>
      </c>
      <c r="H337" s="46">
        <v>22423029</v>
      </c>
      <c r="I337" s="48" t="s">
        <v>23</v>
      </c>
      <c r="J337" s="34"/>
    </row>
    <row r="338" spans="1:11">
      <c r="A338" s="27"/>
      <c r="B338" s="126"/>
      <c r="C338" s="37" t="s">
        <v>737</v>
      </c>
      <c r="D338" s="42" t="s">
        <v>197</v>
      </c>
      <c r="E338" s="37" t="s">
        <v>198</v>
      </c>
      <c r="F338" s="37" t="s">
        <v>199</v>
      </c>
      <c r="G338" s="37" t="s">
        <v>143</v>
      </c>
      <c r="H338" s="37">
        <v>99793228</v>
      </c>
      <c r="I338" s="68"/>
      <c r="J338" s="34"/>
      <c r="K338" s="21"/>
    </row>
    <row r="339" spans="1:11">
      <c r="A339" s="27"/>
      <c r="B339" s="54"/>
      <c r="C339" s="37" t="s">
        <v>1041</v>
      </c>
      <c r="D339" s="42"/>
      <c r="E339" s="37" t="s">
        <v>1042</v>
      </c>
      <c r="F339" s="37"/>
      <c r="G339" s="37"/>
      <c r="H339" s="37"/>
      <c r="I339" s="39"/>
      <c r="J339" s="34"/>
    </row>
    <row r="340" spans="1:11">
      <c r="A340" s="27"/>
      <c r="B340" s="54"/>
      <c r="C340" s="37" t="s">
        <v>192</v>
      </c>
      <c r="D340" s="42" t="s">
        <v>193</v>
      </c>
      <c r="E340" s="37" t="s">
        <v>194</v>
      </c>
      <c r="F340" s="37" t="s">
        <v>1343</v>
      </c>
      <c r="G340" s="37" t="s">
        <v>196</v>
      </c>
      <c r="H340" s="37">
        <v>22542991</v>
      </c>
      <c r="I340" s="39" t="s">
        <v>23</v>
      </c>
      <c r="J340" s="64"/>
    </row>
    <row r="341" spans="1:11">
      <c r="A341" s="27"/>
      <c r="B341" s="54"/>
      <c r="C341" s="37" t="s">
        <v>1043</v>
      </c>
      <c r="D341" s="42"/>
      <c r="E341" s="37" t="s">
        <v>1044</v>
      </c>
      <c r="F341" s="37"/>
      <c r="G341" s="37"/>
      <c r="H341" s="37"/>
      <c r="I341" s="39"/>
      <c r="J341" s="34"/>
    </row>
    <row r="342" spans="1:11">
      <c r="A342" s="27"/>
      <c r="B342" s="417" t="s">
        <v>1060</v>
      </c>
      <c r="C342" s="417"/>
      <c r="D342" s="417"/>
      <c r="E342" s="417"/>
      <c r="F342" s="417"/>
      <c r="G342" s="417"/>
      <c r="H342" s="417"/>
      <c r="I342" s="417"/>
      <c r="J342" s="78"/>
    </row>
    <row r="343" spans="1:11">
      <c r="A343" s="27"/>
      <c r="B343" s="130"/>
      <c r="C343" s="43" t="s">
        <v>1046</v>
      </c>
      <c r="D343" s="44"/>
      <c r="E343" s="44"/>
      <c r="F343" s="44"/>
      <c r="G343" s="44"/>
      <c r="H343" s="44"/>
      <c r="I343" s="44"/>
      <c r="J343" s="27"/>
      <c r="K343" s="21"/>
    </row>
    <row r="344" spans="1:11">
      <c r="A344" s="27"/>
      <c r="B344" s="130"/>
      <c r="C344" s="43" t="s">
        <v>549</v>
      </c>
      <c r="D344" s="44"/>
      <c r="E344" s="43" t="s">
        <v>26</v>
      </c>
      <c r="F344" s="43" t="s">
        <v>1056</v>
      </c>
      <c r="G344" s="44"/>
      <c r="H344" s="44"/>
      <c r="I344" s="44"/>
      <c r="J344" s="27"/>
      <c r="K344" s="21"/>
    </row>
    <row r="345" spans="1:11">
      <c r="A345" s="27"/>
      <c r="B345" s="54"/>
      <c r="C345" s="37" t="s">
        <v>162</v>
      </c>
      <c r="D345" s="37" t="s">
        <v>163</v>
      </c>
      <c r="E345" s="37" t="s">
        <v>164</v>
      </c>
      <c r="F345" s="37" t="s">
        <v>165</v>
      </c>
      <c r="G345" s="37" t="s">
        <v>40</v>
      </c>
      <c r="H345" s="37">
        <v>22775325</v>
      </c>
      <c r="I345" s="51"/>
      <c r="J345" s="64"/>
    </row>
    <row r="346" spans="1:11">
      <c r="A346" s="27"/>
      <c r="B346" s="106"/>
      <c r="C346" s="43" t="s">
        <v>547</v>
      </c>
      <c r="D346" s="26"/>
      <c r="E346" s="26"/>
      <c r="F346" s="26" t="s">
        <v>1057</v>
      </c>
      <c r="G346" s="26"/>
      <c r="H346" s="26"/>
      <c r="I346" s="26"/>
      <c r="J346" s="27"/>
      <c r="K346" s="21"/>
    </row>
    <row r="347" spans="1:11">
      <c r="A347" s="27"/>
      <c r="B347" s="113"/>
      <c r="C347" s="43" t="s">
        <v>1047</v>
      </c>
      <c r="D347" s="26" t="s">
        <v>511</v>
      </c>
      <c r="E347" s="26"/>
      <c r="F347" s="26" t="s">
        <v>1057</v>
      </c>
      <c r="G347" s="26"/>
      <c r="H347" s="26"/>
      <c r="I347" s="41"/>
      <c r="J347" s="27"/>
      <c r="K347" s="21"/>
    </row>
    <row r="348" spans="1:11">
      <c r="A348" s="27"/>
      <c r="B348" s="113"/>
      <c r="C348" s="43" t="s">
        <v>1048</v>
      </c>
      <c r="D348" s="26" t="s">
        <v>511</v>
      </c>
      <c r="E348" s="26"/>
      <c r="F348" s="26" t="s">
        <v>1057</v>
      </c>
      <c r="G348" s="26"/>
      <c r="H348" s="26"/>
      <c r="I348" s="41"/>
      <c r="J348" s="27"/>
      <c r="K348" s="21"/>
    </row>
    <row r="349" spans="1:11">
      <c r="A349" s="27"/>
      <c r="B349" s="45"/>
      <c r="C349" s="37" t="s">
        <v>166</v>
      </c>
      <c r="D349" s="37" t="s">
        <v>167</v>
      </c>
      <c r="E349" s="37" t="s">
        <v>484</v>
      </c>
      <c r="F349" s="37" t="s">
        <v>1335</v>
      </c>
      <c r="G349" s="37" t="s">
        <v>168</v>
      </c>
      <c r="H349" s="37">
        <v>99521771</v>
      </c>
      <c r="I349" s="51"/>
      <c r="J349" s="64"/>
    </row>
    <row r="350" spans="1:11">
      <c r="A350" s="27"/>
      <c r="B350" s="135"/>
      <c r="C350" s="43" t="s">
        <v>1053</v>
      </c>
      <c r="D350" s="26"/>
      <c r="E350" s="26"/>
      <c r="F350" s="26" t="s">
        <v>1058</v>
      </c>
      <c r="G350" s="26"/>
      <c r="H350" s="26"/>
      <c r="I350" s="26"/>
      <c r="J350" s="27"/>
    </row>
    <row r="351" spans="1:11">
      <c r="A351" s="27"/>
      <c r="B351" s="132"/>
      <c r="C351" s="43" t="s">
        <v>1049</v>
      </c>
      <c r="D351" s="43"/>
      <c r="E351" s="43"/>
      <c r="F351" s="26" t="s">
        <v>1058</v>
      </c>
      <c r="G351" s="43"/>
      <c r="H351" s="43"/>
      <c r="I351" s="133"/>
      <c r="J351" s="27"/>
      <c r="K351" s="21"/>
    </row>
    <row r="352" spans="1:11">
      <c r="A352" s="27"/>
      <c r="B352" s="54"/>
      <c r="C352" s="37" t="s">
        <v>1055</v>
      </c>
      <c r="D352" s="42" t="s">
        <v>170</v>
      </c>
      <c r="E352" s="37" t="s">
        <v>171</v>
      </c>
      <c r="F352" s="37" t="s">
        <v>172</v>
      </c>
      <c r="G352" s="37" t="s">
        <v>98</v>
      </c>
      <c r="H352" s="37">
        <v>99463146</v>
      </c>
      <c r="I352" s="39" t="s">
        <v>23</v>
      </c>
      <c r="J352" s="34"/>
    </row>
    <row r="353" spans="1:11">
      <c r="A353" s="27"/>
      <c r="B353" s="130"/>
      <c r="C353" s="43" t="s">
        <v>550</v>
      </c>
      <c r="D353" s="44"/>
      <c r="E353" s="44"/>
      <c r="F353" s="44"/>
      <c r="G353" s="44"/>
      <c r="H353" s="44"/>
      <c r="I353" s="44"/>
      <c r="J353" s="27"/>
      <c r="K353" s="21"/>
    </row>
    <row r="354" spans="1:11">
      <c r="A354" s="27"/>
      <c r="B354" s="126"/>
      <c r="C354" s="37" t="s">
        <v>115</v>
      </c>
      <c r="D354" s="42"/>
      <c r="E354" s="37" t="s">
        <v>117</v>
      </c>
      <c r="F354" s="37" t="s">
        <v>118</v>
      </c>
      <c r="G354" s="37" t="s">
        <v>77</v>
      </c>
      <c r="H354" s="37">
        <v>99618763</v>
      </c>
      <c r="I354" s="68"/>
      <c r="J354" s="34"/>
      <c r="K354" s="21"/>
    </row>
    <row r="355" spans="1:11">
      <c r="A355" s="27"/>
      <c r="B355" s="418" t="s">
        <v>999</v>
      </c>
      <c r="C355" s="418"/>
      <c r="D355" s="418"/>
      <c r="E355" s="418"/>
      <c r="F355" s="418"/>
      <c r="G355" s="418"/>
      <c r="H355" s="418"/>
      <c r="I355" s="418"/>
      <c r="J355" s="34"/>
      <c r="K355" s="21"/>
    </row>
    <row r="356" spans="1:11">
      <c r="A356" s="27"/>
      <c r="B356" s="122"/>
      <c r="C356" s="217" t="s">
        <v>1000</v>
      </c>
      <c r="D356" s="26"/>
      <c r="E356" s="26"/>
      <c r="F356" s="26" t="s">
        <v>618</v>
      </c>
      <c r="G356" s="26" t="s">
        <v>511</v>
      </c>
      <c r="H356" s="26"/>
      <c r="I356" s="26"/>
      <c r="J356" s="27"/>
      <c r="K356" s="21"/>
    </row>
    <row r="357" spans="1:11">
      <c r="A357" s="27"/>
      <c r="B357" s="106"/>
      <c r="C357" s="40" t="s">
        <v>1001</v>
      </c>
      <c r="D357" s="26"/>
      <c r="E357" s="26"/>
      <c r="F357" s="26"/>
      <c r="G357" s="26"/>
      <c r="H357" s="26"/>
      <c r="I357" s="26"/>
      <c r="J357" s="27"/>
      <c r="K357" s="21"/>
    </row>
    <row r="358" spans="1:11">
      <c r="A358" s="27"/>
      <c r="B358" s="106"/>
      <c r="C358" s="40" t="s">
        <v>1002</v>
      </c>
      <c r="D358" s="26" t="s">
        <v>511</v>
      </c>
      <c r="E358" s="26"/>
      <c r="F358" s="26"/>
      <c r="G358" s="26"/>
      <c r="H358" s="26"/>
      <c r="I358" s="26"/>
      <c r="J358" s="27"/>
      <c r="K358" s="21"/>
    </row>
    <row r="359" spans="1:11">
      <c r="A359" s="27"/>
      <c r="B359" s="106"/>
      <c r="C359" s="40" t="s">
        <v>1003</v>
      </c>
      <c r="D359" s="26"/>
      <c r="E359" s="26"/>
      <c r="F359" s="26"/>
      <c r="G359" s="26"/>
      <c r="H359" s="26"/>
      <c r="I359" s="26"/>
      <c r="J359" s="27"/>
      <c r="K359" s="21"/>
    </row>
    <row r="360" spans="1:11">
      <c r="A360" s="27"/>
      <c r="B360" s="106"/>
      <c r="C360" s="40" t="s">
        <v>1004</v>
      </c>
      <c r="D360" s="26" t="s">
        <v>511</v>
      </c>
      <c r="E360" s="26"/>
      <c r="F360" s="26"/>
      <c r="G360" s="26"/>
      <c r="H360" s="26"/>
      <c r="I360" s="26"/>
      <c r="J360" s="27"/>
      <c r="K360" s="21"/>
    </row>
    <row r="361" spans="1:11">
      <c r="A361" s="76"/>
      <c r="B361" s="424" t="s">
        <v>476</v>
      </c>
      <c r="C361" s="424"/>
      <c r="D361" s="424"/>
      <c r="E361" s="424"/>
      <c r="F361" s="424"/>
      <c r="G361" s="424"/>
      <c r="H361" s="424"/>
      <c r="I361" s="424"/>
      <c r="J361" s="34"/>
      <c r="K361" s="21"/>
    </row>
    <row r="362" spans="1:11" s="21" customFormat="1">
      <c r="A362" s="27"/>
      <c r="B362" s="45"/>
      <c r="C362" s="37" t="s">
        <v>1005</v>
      </c>
      <c r="D362" s="43"/>
      <c r="E362" s="37"/>
      <c r="F362" s="37"/>
      <c r="G362" s="37"/>
      <c r="H362" s="70"/>
      <c r="I362" s="71"/>
      <c r="J362" s="34"/>
    </row>
    <row r="363" spans="1:11">
      <c r="A363" s="27"/>
      <c r="B363" s="122"/>
      <c r="C363" s="201" t="s">
        <v>1080</v>
      </c>
      <c r="D363" s="37"/>
      <c r="E363" s="37"/>
      <c r="F363" s="37" t="s">
        <v>1102</v>
      </c>
      <c r="G363" s="37" t="s">
        <v>226</v>
      </c>
      <c r="H363" s="37">
        <v>99571958</v>
      </c>
      <c r="I363" s="39" t="s">
        <v>23</v>
      </c>
      <c r="J363" s="27"/>
      <c r="K363" s="21"/>
    </row>
    <row r="364" spans="1:11">
      <c r="A364" s="27"/>
      <c r="B364" s="126"/>
      <c r="C364" s="37" t="s">
        <v>319</v>
      </c>
      <c r="D364" s="42" t="s">
        <v>35</v>
      </c>
      <c r="E364" s="37" t="s">
        <v>320</v>
      </c>
      <c r="F364" s="37" t="s">
        <v>321</v>
      </c>
      <c r="G364" s="37" t="s">
        <v>37</v>
      </c>
      <c r="H364" s="37">
        <v>99802859</v>
      </c>
      <c r="I364" s="68"/>
      <c r="J364" s="34"/>
      <c r="K364" s="21"/>
    </row>
    <row r="365" spans="1:11">
      <c r="A365" s="27"/>
      <c r="B365" s="136"/>
      <c r="C365" s="37" t="s">
        <v>327</v>
      </c>
      <c r="D365" s="42" t="s">
        <v>63</v>
      </c>
      <c r="E365" s="37" t="s">
        <v>328</v>
      </c>
      <c r="F365" s="37" t="s">
        <v>329</v>
      </c>
      <c r="G365" s="37" t="s">
        <v>52</v>
      </c>
      <c r="H365" s="37" t="s">
        <v>441</v>
      </c>
      <c r="I365" s="26"/>
      <c r="J365" s="27"/>
      <c r="K365" s="21"/>
    </row>
    <row r="366" spans="1:11">
      <c r="A366" s="27"/>
      <c r="B366" s="126"/>
      <c r="C366" s="37" t="s">
        <v>330</v>
      </c>
      <c r="D366" s="42" t="s">
        <v>331</v>
      </c>
      <c r="E366" s="37" t="s">
        <v>332</v>
      </c>
      <c r="F366" s="37" t="s">
        <v>333</v>
      </c>
      <c r="G366" s="37" t="s">
        <v>44</v>
      </c>
      <c r="H366" s="37">
        <v>22358880</v>
      </c>
      <c r="I366" s="68"/>
      <c r="J366" s="34"/>
      <c r="K366" s="21"/>
    </row>
    <row r="367" spans="1:11">
      <c r="A367" s="27"/>
      <c r="B367" s="126"/>
      <c r="C367" s="37" t="s">
        <v>322</v>
      </c>
      <c r="D367" s="42" t="s">
        <v>323</v>
      </c>
      <c r="E367" s="37" t="s">
        <v>324</v>
      </c>
      <c r="F367" s="37" t="s">
        <v>325</v>
      </c>
      <c r="G367" s="37" t="s">
        <v>326</v>
      </c>
      <c r="H367" s="37">
        <v>99949374</v>
      </c>
      <c r="I367" s="68"/>
      <c r="J367" s="34"/>
      <c r="K367" s="21"/>
    </row>
    <row r="368" spans="1:11">
      <c r="A368" s="27"/>
      <c r="B368" s="126"/>
      <c r="C368" s="37" t="s">
        <v>334</v>
      </c>
      <c r="D368" s="42" t="s">
        <v>335</v>
      </c>
      <c r="E368" s="37" t="s">
        <v>336</v>
      </c>
      <c r="F368" s="37" t="s">
        <v>337</v>
      </c>
      <c r="G368" s="37" t="s">
        <v>143</v>
      </c>
      <c r="H368" s="37">
        <v>99793228</v>
      </c>
      <c r="I368" s="68"/>
      <c r="J368" s="34"/>
      <c r="K368" s="21"/>
    </row>
    <row r="369" spans="1:12">
      <c r="A369" s="76"/>
      <c r="B369" s="414" t="s">
        <v>1210</v>
      </c>
      <c r="C369" s="415"/>
      <c r="D369" s="415"/>
      <c r="E369" s="415"/>
      <c r="F369" s="415"/>
      <c r="G369" s="415"/>
      <c r="H369" s="415"/>
      <c r="I369" s="416"/>
      <c r="J369" s="34"/>
      <c r="K369" s="21"/>
    </row>
    <row r="370" spans="1:12">
      <c r="A370" s="27"/>
      <c r="B370" s="126"/>
      <c r="C370" s="201" t="s">
        <v>1209</v>
      </c>
      <c r="D370" s="8"/>
      <c r="E370" s="8" t="s">
        <v>1215</v>
      </c>
      <c r="F370" s="8" t="s">
        <v>1211</v>
      </c>
      <c r="G370" s="8" t="s">
        <v>1216</v>
      </c>
      <c r="H370" s="8">
        <v>99873973</v>
      </c>
      <c r="I370" s="39" t="s">
        <v>23</v>
      </c>
      <c r="J370" s="27"/>
    </row>
    <row r="371" spans="1:12">
      <c r="A371" s="27"/>
      <c r="B371" s="126"/>
      <c r="C371" s="201" t="s">
        <v>1208</v>
      </c>
      <c r="D371" s="8"/>
      <c r="E371" s="8" t="s">
        <v>1215</v>
      </c>
      <c r="F371" s="23" t="s">
        <v>690</v>
      </c>
      <c r="G371" s="23" t="s">
        <v>511</v>
      </c>
      <c r="H371" s="8"/>
      <c r="I371" s="160"/>
      <c r="J371" s="27"/>
    </row>
    <row r="372" spans="1:12">
      <c r="A372" s="76"/>
      <c r="B372" s="414" t="s">
        <v>1017</v>
      </c>
      <c r="C372" s="415"/>
      <c r="D372" s="415"/>
      <c r="E372" s="415"/>
      <c r="F372" s="415"/>
      <c r="G372" s="415"/>
      <c r="H372" s="415"/>
      <c r="I372" s="416"/>
      <c r="J372" s="34"/>
      <c r="K372" s="21"/>
    </row>
    <row r="373" spans="1:12">
      <c r="A373" s="27"/>
      <c r="B373" s="126"/>
      <c r="C373" s="37" t="s">
        <v>153</v>
      </c>
      <c r="D373" s="42" t="s">
        <v>154</v>
      </c>
      <c r="E373" s="37" t="s">
        <v>155</v>
      </c>
      <c r="F373" s="37" t="s">
        <v>156</v>
      </c>
      <c r="G373" s="37" t="s">
        <v>143</v>
      </c>
      <c r="H373" s="37">
        <v>99793228</v>
      </c>
      <c r="I373" s="68"/>
      <c r="J373" s="34"/>
      <c r="K373" s="21"/>
    </row>
    <row r="374" spans="1:12">
      <c r="A374" s="27"/>
      <c r="B374" s="126"/>
      <c r="C374" s="37" t="s">
        <v>157</v>
      </c>
      <c r="D374" s="42" t="s">
        <v>158</v>
      </c>
      <c r="E374" s="37" t="s">
        <v>159</v>
      </c>
      <c r="F374" s="37" t="s">
        <v>160</v>
      </c>
      <c r="G374" s="37" t="s">
        <v>161</v>
      </c>
      <c r="H374" s="37">
        <v>99592419</v>
      </c>
      <c r="I374" s="68"/>
      <c r="J374" s="34"/>
      <c r="K374" s="21"/>
    </row>
    <row r="375" spans="1:12">
      <c r="A375" s="76"/>
      <c r="B375" s="414" t="s">
        <v>1018</v>
      </c>
      <c r="C375" s="415"/>
      <c r="D375" s="415"/>
      <c r="E375" s="415"/>
      <c r="F375" s="415"/>
      <c r="G375" s="415"/>
      <c r="H375" s="415"/>
      <c r="I375" s="416"/>
      <c r="J375" s="34"/>
      <c r="K375" s="21"/>
    </row>
    <row r="376" spans="1:12">
      <c r="A376" s="27"/>
      <c r="B376" s="126"/>
      <c r="C376" s="37" t="s">
        <v>343</v>
      </c>
      <c r="D376" s="42" t="s">
        <v>344</v>
      </c>
      <c r="E376" s="37" t="s">
        <v>345</v>
      </c>
      <c r="F376" s="37" t="s">
        <v>346</v>
      </c>
      <c r="G376" s="37" t="s">
        <v>143</v>
      </c>
      <c r="H376" s="37">
        <v>99793228</v>
      </c>
      <c r="I376" s="68"/>
      <c r="J376" s="34"/>
      <c r="K376" s="21"/>
    </row>
    <row r="377" spans="1:12">
      <c r="A377" s="27"/>
      <c r="B377" s="126"/>
      <c r="C377" s="201"/>
      <c r="D377" s="42"/>
      <c r="E377" s="37"/>
      <c r="F377" s="37"/>
      <c r="G377" s="37"/>
      <c r="H377" s="37"/>
      <c r="I377" s="68"/>
      <c r="J377" s="34"/>
      <c r="K377" s="21"/>
    </row>
    <row r="378" spans="1:12">
      <c r="A378" s="76"/>
      <c r="B378" s="27"/>
      <c r="C378" s="67"/>
      <c r="D378" s="27"/>
      <c r="E378" s="27"/>
      <c r="F378" s="27"/>
      <c r="G378" s="27"/>
      <c r="H378" s="27"/>
      <c r="I378" s="27"/>
      <c r="J378" s="27"/>
      <c r="K378" s="21"/>
    </row>
    <row r="380" spans="1:12" ht="142.5">
      <c r="B380" s="308" t="s">
        <v>1372</v>
      </c>
      <c r="C380" s="221" t="s">
        <v>1351</v>
      </c>
      <c r="D380" s="221" t="s">
        <v>1346</v>
      </c>
      <c r="E380" s="221" t="s">
        <v>1347</v>
      </c>
      <c r="F380" s="223" t="s">
        <v>1348</v>
      </c>
      <c r="G380" s="223" t="s">
        <v>1353</v>
      </c>
      <c r="H380" s="223" t="s">
        <v>1375</v>
      </c>
      <c r="I380" s="219"/>
      <c r="J380" s="219"/>
      <c r="K380" s="219"/>
      <c r="L380" s="219"/>
    </row>
    <row r="381" spans="1:12">
      <c r="B381" s="224" t="s">
        <v>1300</v>
      </c>
      <c r="C381" s="225">
        <v>0.3</v>
      </c>
      <c r="D381" s="226">
        <v>0.4</v>
      </c>
      <c r="E381" s="225">
        <v>0.3</v>
      </c>
      <c r="F381" s="226"/>
      <c r="G381" s="222"/>
      <c r="H381" s="226"/>
      <c r="K381" s="220"/>
    </row>
    <row r="382" spans="1:12">
      <c r="B382" s="206" t="s">
        <v>1345</v>
      </c>
      <c r="C382" s="18">
        <v>3</v>
      </c>
      <c r="D382" s="18">
        <v>5</v>
      </c>
      <c r="E382" s="227">
        <v>1</v>
      </c>
      <c r="F382" s="116"/>
      <c r="G382" s="18"/>
      <c r="H382" s="18"/>
    </row>
    <row r="383" spans="1:12">
      <c r="B383" s="209" t="s">
        <v>1296</v>
      </c>
      <c r="C383" s="230">
        <f>100*C382/5*C381</f>
        <v>18</v>
      </c>
      <c r="D383" s="230">
        <f t="shared" ref="D383:E383" si="0">100*D382/5*D381</f>
        <v>40</v>
      </c>
      <c r="E383" s="230">
        <f t="shared" si="0"/>
        <v>6</v>
      </c>
      <c r="F383" s="116"/>
      <c r="G383" s="229">
        <f>SUM(C383:E383)</f>
        <v>64</v>
      </c>
      <c r="H383" s="231">
        <f>RANK(G383,$G$383:$G$421)+COUNTIF($G$383:G383,G383)-1</f>
        <v>9</v>
      </c>
    </row>
    <row r="384" spans="1:12">
      <c r="B384" s="217" t="s">
        <v>110</v>
      </c>
      <c r="C384" s="18">
        <v>3</v>
      </c>
      <c r="D384" s="18">
        <v>5</v>
      </c>
      <c r="E384" s="18">
        <v>1</v>
      </c>
      <c r="F384" s="116"/>
      <c r="G384" s="229"/>
      <c r="H384" s="18"/>
    </row>
    <row r="385" spans="2:8">
      <c r="B385" s="209" t="s">
        <v>1296</v>
      </c>
      <c r="C385" s="230">
        <f>100*C384/5*C381</f>
        <v>18</v>
      </c>
      <c r="D385" s="230">
        <f>100*D384/5*D381</f>
        <v>40</v>
      </c>
      <c r="E385" s="230">
        <f>100*E384/5*E381</f>
        <v>6</v>
      </c>
      <c r="F385" s="228"/>
      <c r="G385" s="229">
        <f t="shared" ref="G385:G421" si="1">SUM(C385:E385)</f>
        <v>64</v>
      </c>
      <c r="H385" s="231">
        <f>RANK(G385,$G$383:$G$421)+COUNTIF($G$383:G385,G385)-1</f>
        <v>10</v>
      </c>
    </row>
    <row r="386" spans="2:8">
      <c r="B386" s="201" t="s">
        <v>1126</v>
      </c>
      <c r="C386" s="18">
        <v>3</v>
      </c>
      <c r="D386" s="18">
        <v>5</v>
      </c>
      <c r="E386" s="18">
        <v>1</v>
      </c>
      <c r="F386" s="116"/>
      <c r="G386" s="229"/>
      <c r="H386" s="18"/>
    </row>
    <row r="387" spans="2:8">
      <c r="B387" s="209" t="s">
        <v>1296</v>
      </c>
      <c r="C387" s="230">
        <f>100*C386/5*C381</f>
        <v>18</v>
      </c>
      <c r="D387" s="230">
        <f t="shared" ref="D387:E387" si="2">100*D386/5*D381</f>
        <v>40</v>
      </c>
      <c r="E387" s="230">
        <f t="shared" si="2"/>
        <v>6</v>
      </c>
      <c r="F387" s="228"/>
      <c r="G387" s="229">
        <f t="shared" si="1"/>
        <v>64</v>
      </c>
      <c r="H387" s="18">
        <f>RANK(G387,$G$383:$G$421)+COUNTIF($G$383:G387,G387)-1</f>
        <v>11</v>
      </c>
    </row>
    <row r="388" spans="2:8">
      <c r="B388" s="201" t="s">
        <v>150</v>
      </c>
      <c r="C388" s="18">
        <v>3</v>
      </c>
      <c r="D388" s="18">
        <v>5</v>
      </c>
      <c r="E388" s="18">
        <v>1</v>
      </c>
      <c r="F388" s="116"/>
      <c r="G388" s="229"/>
      <c r="H388" s="18"/>
    </row>
    <row r="389" spans="2:8">
      <c r="B389" s="209" t="s">
        <v>1296</v>
      </c>
      <c r="C389" s="230">
        <f>100*C388/5*C381</f>
        <v>18</v>
      </c>
      <c r="D389" s="230">
        <f t="shared" ref="D389:E389" si="3">100*D388/5*D381</f>
        <v>40</v>
      </c>
      <c r="E389" s="230">
        <f t="shared" si="3"/>
        <v>6</v>
      </c>
      <c r="F389" s="228"/>
      <c r="G389" s="229">
        <f t="shared" si="1"/>
        <v>64</v>
      </c>
      <c r="H389" s="231">
        <f>RANK(G389,$G$383:$G$421)+COUNTIF($G$383:G389,G389)-1</f>
        <v>12</v>
      </c>
    </row>
    <row r="390" spans="2:8">
      <c r="B390" s="217" t="s">
        <v>604</v>
      </c>
      <c r="C390" s="18">
        <v>5</v>
      </c>
      <c r="D390" s="18">
        <v>3</v>
      </c>
      <c r="E390" s="18">
        <v>1</v>
      </c>
      <c r="F390" s="116"/>
      <c r="G390" s="229"/>
      <c r="H390" s="18"/>
    </row>
    <row r="391" spans="2:8">
      <c r="B391" s="209" t="s">
        <v>1296</v>
      </c>
      <c r="C391" s="230">
        <f>100*C390/5*C381</f>
        <v>30</v>
      </c>
      <c r="D391" s="230">
        <f t="shared" ref="D391:E391" si="4">100*D390/5*D381</f>
        <v>24</v>
      </c>
      <c r="E391" s="230">
        <f t="shared" si="4"/>
        <v>6</v>
      </c>
      <c r="F391" s="228"/>
      <c r="G391" s="276">
        <f t="shared" si="1"/>
        <v>60</v>
      </c>
      <c r="H391" s="231">
        <f>RANK(G391,$G$383:$G$421)+COUNTIF($G$383:G391,G391)-1</f>
        <v>16</v>
      </c>
    </row>
    <row r="392" spans="2:8">
      <c r="B392" s="217" t="s">
        <v>1330</v>
      </c>
      <c r="C392" s="18">
        <v>3</v>
      </c>
      <c r="D392" s="18">
        <v>5</v>
      </c>
      <c r="E392" s="18">
        <v>5</v>
      </c>
      <c r="F392" s="116"/>
      <c r="G392" s="229"/>
      <c r="H392" s="18"/>
    </row>
    <row r="393" spans="2:8">
      <c r="B393" s="209" t="s">
        <v>1296</v>
      </c>
      <c r="C393" s="230">
        <f>100*C392/5*C381</f>
        <v>18</v>
      </c>
      <c r="D393" s="230">
        <f t="shared" ref="D393:E393" si="5">100*D392/5*D381</f>
        <v>40</v>
      </c>
      <c r="E393" s="230">
        <f t="shared" si="5"/>
        <v>30</v>
      </c>
      <c r="F393" s="228"/>
      <c r="G393" s="229">
        <f t="shared" si="1"/>
        <v>88</v>
      </c>
      <c r="H393" s="18">
        <f>RANK(G393,$G$383:$G$421)+COUNTIF($G$383:G393,G393)-1</f>
        <v>2</v>
      </c>
    </row>
    <row r="394" spans="2:8">
      <c r="B394" s="217" t="s">
        <v>630</v>
      </c>
      <c r="C394" s="18">
        <v>3</v>
      </c>
      <c r="D394" s="18">
        <v>5</v>
      </c>
      <c r="E394" s="18">
        <v>1</v>
      </c>
      <c r="F394" s="116"/>
      <c r="G394" s="229"/>
      <c r="H394" s="18"/>
    </row>
    <row r="395" spans="2:8">
      <c r="B395" s="209" t="s">
        <v>1296</v>
      </c>
      <c r="C395" s="230">
        <f>100*C394/5*C381</f>
        <v>18</v>
      </c>
      <c r="D395" s="230">
        <f t="shared" ref="D395:E395" si="6">100*D394/5*D381</f>
        <v>40</v>
      </c>
      <c r="E395" s="230">
        <f t="shared" si="6"/>
        <v>6</v>
      </c>
      <c r="F395" s="228"/>
      <c r="G395" s="229">
        <f t="shared" si="1"/>
        <v>64</v>
      </c>
      <c r="H395" s="231">
        <f>RANK(G395,$G$383:$G$421)+COUNTIF($G$383:G395,G395)-1</f>
        <v>13</v>
      </c>
    </row>
    <row r="396" spans="2:8">
      <c r="B396" s="201" t="s">
        <v>338</v>
      </c>
      <c r="C396" s="18">
        <v>5</v>
      </c>
      <c r="D396" s="18">
        <v>5</v>
      </c>
      <c r="E396" s="18">
        <v>1</v>
      </c>
      <c r="F396" s="116"/>
      <c r="G396" s="229"/>
      <c r="H396" s="18"/>
    </row>
    <row r="397" spans="2:8">
      <c r="B397" s="209" t="s">
        <v>1296</v>
      </c>
      <c r="C397" s="230">
        <f>100*C396/5*C381</f>
        <v>30</v>
      </c>
      <c r="D397" s="230">
        <f>100*D396/5*D381</f>
        <v>40</v>
      </c>
      <c r="E397" s="230">
        <f>100*E396/5*E381</f>
        <v>6</v>
      </c>
      <c r="F397" s="228"/>
      <c r="G397" s="229">
        <f t="shared" si="1"/>
        <v>76</v>
      </c>
      <c r="H397" s="231">
        <f>RANK(G397,$G$383:$G$421)+COUNTIF($G$383:G397,G397)-1</f>
        <v>5</v>
      </c>
    </row>
    <row r="398" spans="2:8">
      <c r="B398" s="201" t="s">
        <v>1231</v>
      </c>
      <c r="C398" s="18">
        <v>3</v>
      </c>
      <c r="D398" s="18">
        <v>5</v>
      </c>
      <c r="E398" s="18">
        <v>5</v>
      </c>
      <c r="F398" s="116"/>
      <c r="G398" s="229"/>
      <c r="H398" s="18"/>
    </row>
    <row r="399" spans="2:8">
      <c r="B399" s="209" t="s">
        <v>1296</v>
      </c>
      <c r="C399" s="230">
        <f>100*C398/5*C381</f>
        <v>18</v>
      </c>
      <c r="D399" s="230">
        <f t="shared" ref="D399:E399" si="7">100*D398/5*D381</f>
        <v>40</v>
      </c>
      <c r="E399" s="230">
        <f t="shared" si="7"/>
        <v>30</v>
      </c>
      <c r="F399" s="228"/>
      <c r="G399" s="229">
        <f t="shared" si="1"/>
        <v>88</v>
      </c>
      <c r="H399" s="18">
        <f>RANK(G399,$G$383:$G$421)+COUNTIF($G$383:G399,G399)-1</f>
        <v>3</v>
      </c>
    </row>
    <row r="400" spans="2:8">
      <c r="B400" s="201" t="s">
        <v>478</v>
      </c>
      <c r="C400" s="18">
        <v>5</v>
      </c>
      <c r="D400" s="18">
        <v>5</v>
      </c>
      <c r="E400" s="18">
        <v>1</v>
      </c>
      <c r="F400" s="116"/>
      <c r="G400" s="229"/>
      <c r="H400" s="18"/>
    </row>
    <row r="401" spans="2:8">
      <c r="B401" s="209" t="s">
        <v>1296</v>
      </c>
      <c r="C401" s="230">
        <f>100*C400/5*C381</f>
        <v>30</v>
      </c>
      <c r="D401" s="230">
        <f t="shared" ref="D401:E401" si="8">100*D400/5*D381</f>
        <v>40</v>
      </c>
      <c r="E401" s="230">
        <f t="shared" si="8"/>
        <v>6</v>
      </c>
      <c r="F401" s="228"/>
      <c r="G401" s="229">
        <f t="shared" si="1"/>
        <v>76</v>
      </c>
      <c r="H401" s="18">
        <f>RANK(G401,$G$383:$G$421)+COUNTIF($G$383:G401,G401)-1</f>
        <v>6</v>
      </c>
    </row>
    <row r="402" spans="2:8">
      <c r="B402" s="217" t="s">
        <v>14</v>
      </c>
      <c r="C402" s="18">
        <v>3</v>
      </c>
      <c r="D402" s="18">
        <v>5</v>
      </c>
      <c r="E402" s="18">
        <v>5</v>
      </c>
      <c r="F402" s="116"/>
      <c r="G402" s="229"/>
      <c r="H402" s="18"/>
    </row>
    <row r="403" spans="2:8">
      <c r="B403" s="209" t="s">
        <v>1296</v>
      </c>
      <c r="C403" s="230">
        <f>100*C402/5*C381</f>
        <v>18</v>
      </c>
      <c r="D403" s="230">
        <f t="shared" ref="D403:E403" si="9">100*D402/5*D381</f>
        <v>40</v>
      </c>
      <c r="E403" s="230">
        <f t="shared" si="9"/>
        <v>30</v>
      </c>
      <c r="F403" s="228"/>
      <c r="G403" s="229">
        <f t="shared" si="1"/>
        <v>88</v>
      </c>
      <c r="H403" s="18">
        <f>RANK(G403,$G$383:$G$421)+COUNTIF($G$383:G403,G403)-1</f>
        <v>4</v>
      </c>
    </row>
    <row r="404" spans="2:8">
      <c r="B404" s="201" t="s">
        <v>205</v>
      </c>
      <c r="C404" s="18">
        <v>5</v>
      </c>
      <c r="D404" s="18">
        <v>5</v>
      </c>
      <c r="E404" s="18">
        <v>5</v>
      </c>
      <c r="F404" s="116"/>
      <c r="G404" s="229"/>
      <c r="H404" s="18"/>
    </row>
    <row r="405" spans="2:8">
      <c r="B405" s="209" t="s">
        <v>1296</v>
      </c>
      <c r="C405" s="230">
        <f>100*C404/5*C381</f>
        <v>30</v>
      </c>
      <c r="D405" s="230">
        <f>100*D404/5*D381</f>
        <v>40</v>
      </c>
      <c r="E405" s="230">
        <f>100*E404/5*E381</f>
        <v>30</v>
      </c>
      <c r="F405" s="228"/>
      <c r="G405" s="229">
        <f t="shared" si="1"/>
        <v>100</v>
      </c>
      <c r="H405" s="18">
        <f>RANK(G405,$G$383:$G$421)+COUNTIF($G$383:G405,G405)-1</f>
        <v>1</v>
      </c>
    </row>
    <row r="406" spans="2:8">
      <c r="B406" s="201" t="s">
        <v>32</v>
      </c>
      <c r="C406" s="18">
        <v>5</v>
      </c>
      <c r="D406" s="18">
        <v>5</v>
      </c>
      <c r="E406" s="18">
        <v>1</v>
      </c>
      <c r="F406" s="116"/>
      <c r="G406" s="229"/>
      <c r="H406" s="18"/>
    </row>
    <row r="407" spans="2:8">
      <c r="B407" s="209" t="s">
        <v>1296</v>
      </c>
      <c r="C407" s="230">
        <f>100*C406/5*C381</f>
        <v>30</v>
      </c>
      <c r="D407" s="230">
        <f t="shared" ref="D407:E407" si="10">100*D406/5*D381</f>
        <v>40</v>
      </c>
      <c r="E407" s="230">
        <f t="shared" si="10"/>
        <v>6</v>
      </c>
      <c r="F407" s="228"/>
      <c r="G407" s="229">
        <f t="shared" si="1"/>
        <v>76</v>
      </c>
      <c r="H407" s="18">
        <f>RANK(G407,$G$383:$G$421)+COUNTIF($G$383:G407,G407)-1</f>
        <v>7</v>
      </c>
    </row>
    <row r="408" spans="2:8">
      <c r="B408" s="201" t="s">
        <v>89</v>
      </c>
      <c r="C408" s="18">
        <v>5</v>
      </c>
      <c r="D408" s="18">
        <v>3</v>
      </c>
      <c r="E408" s="18">
        <v>1</v>
      </c>
      <c r="F408" s="116"/>
      <c r="G408" s="229"/>
      <c r="H408" s="18"/>
    </row>
    <row r="409" spans="2:8">
      <c r="B409" s="209" t="s">
        <v>1296</v>
      </c>
      <c r="C409" s="230">
        <f>100*C408/5*C381</f>
        <v>30</v>
      </c>
      <c r="D409" s="230">
        <f t="shared" ref="D409:E409" si="11">100*D408/5*D381</f>
        <v>24</v>
      </c>
      <c r="E409" s="230">
        <f t="shared" si="11"/>
        <v>6</v>
      </c>
      <c r="F409" s="228"/>
      <c r="G409" s="276">
        <f t="shared" si="1"/>
        <v>60</v>
      </c>
      <c r="H409" s="231">
        <f>RANK(G409,$G$383:$G$421)+COUNTIF($G$383:G409,G409)-1</f>
        <v>17</v>
      </c>
    </row>
    <row r="410" spans="2:8">
      <c r="B410" s="201" t="s">
        <v>1083</v>
      </c>
      <c r="C410" s="18">
        <v>3</v>
      </c>
      <c r="D410" s="18">
        <v>5</v>
      </c>
      <c r="E410" s="18">
        <v>1</v>
      </c>
      <c r="F410" s="116"/>
      <c r="G410" s="229"/>
      <c r="H410" s="18"/>
    </row>
    <row r="411" spans="2:8">
      <c r="B411" s="209" t="s">
        <v>1296</v>
      </c>
      <c r="C411" s="230">
        <f>100*C410/5*C381</f>
        <v>18</v>
      </c>
      <c r="D411" s="230">
        <f t="shared" ref="D411:E411" si="12">100*D410/5*D381</f>
        <v>40</v>
      </c>
      <c r="E411" s="230">
        <f t="shared" si="12"/>
        <v>6</v>
      </c>
      <c r="F411" s="228"/>
      <c r="G411" s="229">
        <f t="shared" si="1"/>
        <v>64</v>
      </c>
      <c r="H411" s="18">
        <f>RANK(G411,$G$383:$G$421)+COUNTIF($G$383:G411,G411)-1</f>
        <v>14</v>
      </c>
    </row>
    <row r="412" spans="2:8">
      <c r="B412" s="201" t="s">
        <v>1200</v>
      </c>
      <c r="C412" s="18">
        <v>3</v>
      </c>
      <c r="D412" s="18">
        <v>5</v>
      </c>
      <c r="E412" s="18">
        <v>1</v>
      </c>
      <c r="F412" s="116"/>
      <c r="G412" s="229"/>
      <c r="H412" s="18"/>
    </row>
    <row r="413" spans="2:8">
      <c r="B413" s="209" t="s">
        <v>1296</v>
      </c>
      <c r="C413" s="230">
        <f>100*C412/5*C381</f>
        <v>18</v>
      </c>
      <c r="D413" s="230">
        <f t="shared" ref="D413:E413" si="13">100*D412/5*D381</f>
        <v>40</v>
      </c>
      <c r="E413" s="230">
        <f t="shared" si="13"/>
        <v>6</v>
      </c>
      <c r="F413" s="228"/>
      <c r="G413" s="229">
        <f t="shared" si="1"/>
        <v>64</v>
      </c>
      <c r="H413" s="18">
        <f>RANK(G413,$G$383:$G$421)+COUNTIF($G$383:G413,G413)-1</f>
        <v>15</v>
      </c>
    </row>
    <row r="414" spans="2:8">
      <c r="B414" s="217" t="s">
        <v>1000</v>
      </c>
      <c r="C414" s="18">
        <v>1</v>
      </c>
      <c r="D414" s="18">
        <v>1</v>
      </c>
      <c r="E414" s="18">
        <v>1</v>
      </c>
      <c r="F414" s="116"/>
      <c r="G414" s="229"/>
      <c r="H414" s="18"/>
    </row>
    <row r="415" spans="2:8">
      <c r="B415" s="209" t="s">
        <v>1296</v>
      </c>
      <c r="C415" s="230">
        <f>100*C414/5*C381</f>
        <v>6</v>
      </c>
      <c r="D415" s="230">
        <f t="shared" ref="D415:E415" si="14">100*D414/5*D381</f>
        <v>8</v>
      </c>
      <c r="E415" s="230">
        <f t="shared" si="14"/>
        <v>6</v>
      </c>
      <c r="F415" s="228"/>
      <c r="G415" s="276">
        <f t="shared" si="1"/>
        <v>20</v>
      </c>
      <c r="H415" s="231">
        <f>RANK(G415,$G$383:$G$421)+COUNTIF($G$383:G415,G415)-1</f>
        <v>20</v>
      </c>
    </row>
    <row r="416" spans="2:8">
      <c r="B416" s="201" t="s">
        <v>1080</v>
      </c>
      <c r="C416" s="18">
        <v>1</v>
      </c>
      <c r="D416" s="18">
        <v>5</v>
      </c>
      <c r="E416" s="18">
        <v>5</v>
      </c>
      <c r="F416" s="116"/>
      <c r="G416" s="229"/>
      <c r="H416" s="18"/>
    </row>
    <row r="417" spans="2:8">
      <c r="B417" s="209" t="s">
        <v>1296</v>
      </c>
      <c r="C417" s="230">
        <f>100*C416/5*C381</f>
        <v>6</v>
      </c>
      <c r="D417" s="230">
        <f t="shared" ref="D417:E417" si="15">100*D416/5*D381</f>
        <v>40</v>
      </c>
      <c r="E417" s="230">
        <f t="shared" si="15"/>
        <v>30</v>
      </c>
      <c r="F417" s="228"/>
      <c r="G417" s="229">
        <f t="shared" si="1"/>
        <v>76</v>
      </c>
      <c r="H417" s="18">
        <f>RANK(G417,$G$383:$G$421)+COUNTIF($G$383:G417,G417)-1</f>
        <v>8</v>
      </c>
    </row>
    <row r="418" spans="2:8">
      <c r="B418" s="201" t="s">
        <v>1209</v>
      </c>
      <c r="C418" s="18">
        <v>1</v>
      </c>
      <c r="D418" s="18">
        <v>5</v>
      </c>
      <c r="E418" s="18">
        <v>1</v>
      </c>
      <c r="F418" s="116"/>
      <c r="G418" s="229"/>
      <c r="H418" s="18"/>
    </row>
    <row r="419" spans="2:8">
      <c r="B419" s="209" t="s">
        <v>1296</v>
      </c>
      <c r="C419" s="230">
        <f>100*C418/5*C381</f>
        <v>6</v>
      </c>
      <c r="D419" s="230">
        <f t="shared" ref="D419:E419" si="16">100*D418/5*D381</f>
        <v>40</v>
      </c>
      <c r="E419" s="230">
        <f t="shared" si="16"/>
        <v>6</v>
      </c>
      <c r="F419" s="228"/>
      <c r="G419" s="276">
        <f>SUM(C419:E419)</f>
        <v>52</v>
      </c>
      <c r="H419" s="18">
        <f>RANK(G419,$G$383:$G$421)+COUNTIF($G$383:G419,G419)-1</f>
        <v>18</v>
      </c>
    </row>
    <row r="420" spans="2:8">
      <c r="B420" s="201" t="s">
        <v>1208</v>
      </c>
      <c r="C420" s="18">
        <v>1</v>
      </c>
      <c r="D420" s="18">
        <v>5</v>
      </c>
      <c r="E420" s="18">
        <v>1</v>
      </c>
      <c r="F420" s="116"/>
      <c r="G420" s="229"/>
      <c r="H420" s="18"/>
    </row>
    <row r="421" spans="2:8">
      <c r="B421" s="209" t="s">
        <v>1296</v>
      </c>
      <c r="C421" s="230">
        <f>100*C420/5*C381</f>
        <v>6</v>
      </c>
      <c r="D421" s="230">
        <f>100*D420/5*D381</f>
        <v>40</v>
      </c>
      <c r="E421" s="230">
        <f>100*E420/5*E381</f>
        <v>6</v>
      </c>
      <c r="F421" s="228"/>
      <c r="G421" s="276">
        <f t="shared" si="1"/>
        <v>52</v>
      </c>
      <c r="H421" s="18">
        <f>RANK(G421,$G$383:$G$421)+COUNTIF($G$383:G421,G421)-1</f>
        <v>19</v>
      </c>
    </row>
    <row r="422" spans="2:8">
      <c r="B422" s="201" t="s">
        <v>347</v>
      </c>
      <c r="C422" s="18">
        <v>5</v>
      </c>
      <c r="D422" s="18">
        <v>5</v>
      </c>
      <c r="E422" s="18">
        <v>1</v>
      </c>
      <c r="F422" s="116"/>
      <c r="G422" s="18"/>
      <c r="H422" s="18"/>
    </row>
  </sheetData>
  <mergeCells count="43">
    <mergeCell ref="B158:I158"/>
    <mergeCell ref="B127:I127"/>
    <mergeCell ref="B137:I137"/>
    <mergeCell ref="B140:I140"/>
    <mergeCell ref="B143:I143"/>
    <mergeCell ref="B152:I152"/>
    <mergeCell ref="B85:I85"/>
    <mergeCell ref="B52:I52"/>
    <mergeCell ref="B94:I94"/>
    <mergeCell ref="B20:I20"/>
    <mergeCell ref="B36:I36"/>
    <mergeCell ref="B44:I44"/>
    <mergeCell ref="B96:I96"/>
    <mergeCell ref="B268:I268"/>
    <mergeCell ref="B355:I355"/>
    <mergeCell ref="B361:I361"/>
    <mergeCell ref="B372:I372"/>
    <mergeCell ref="B369:I369"/>
    <mergeCell ref="B265:I265"/>
    <mergeCell ref="B286:I286"/>
    <mergeCell ref="B308:I308"/>
    <mergeCell ref="B275:I275"/>
    <mergeCell ref="B276:I276"/>
    <mergeCell ref="B279:I279"/>
    <mergeCell ref="B282:I282"/>
    <mergeCell ref="B123:I123"/>
    <mergeCell ref="B197:I197"/>
    <mergeCell ref="B119:I119"/>
    <mergeCell ref="B375:I375"/>
    <mergeCell ref="B332:I332"/>
    <mergeCell ref="B342:I342"/>
    <mergeCell ref="B270:I270"/>
    <mergeCell ref="B166:I166"/>
    <mergeCell ref="B171:I171"/>
    <mergeCell ref="B174:I174"/>
    <mergeCell ref="B180:I180"/>
    <mergeCell ref="B181:I181"/>
    <mergeCell ref="B199:I199"/>
    <mergeCell ref="B246:I246"/>
    <mergeCell ref="B177:I177"/>
    <mergeCell ref="B240:I240"/>
    <mergeCell ref="B189:I189"/>
    <mergeCell ref="B195:I195"/>
  </mergeCells>
  <conditionalFormatting sqref="G382:G422">
    <cfRule type="top10" dxfId="25" priority="1" rank="13"/>
  </conditionalFormatting>
  <conditionalFormatting sqref="I380:I381">
    <cfRule type="top10" dxfId="24" priority="5" rank="10"/>
  </conditionalFormatting>
  <pageMargins left="0.7" right="0.7" top="0.75" bottom="0.75" header="0.3" footer="0.3"/>
  <pageSetup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D6773-24FA-43F9-8D5C-AC831E033B36}">
  <sheetPr>
    <pageSetUpPr fitToPage="1"/>
  </sheetPr>
  <dimension ref="A1:AB191"/>
  <sheetViews>
    <sheetView workbookViewId="0">
      <selection activeCell="A163" sqref="A163:H190"/>
    </sheetView>
  </sheetViews>
  <sheetFormatPr defaultRowHeight="15"/>
  <cols>
    <col min="1" max="1" width="1.7109375" customWidth="1"/>
    <col min="2" max="2" width="29" style="110" bestFit="1" customWidth="1"/>
    <col min="3" max="3" width="26.140625" customWidth="1"/>
    <col min="4" max="4" width="22.5703125" customWidth="1"/>
    <col min="5" max="5" width="17.42578125" customWidth="1"/>
    <col min="6" max="6" width="27.85546875" customWidth="1"/>
    <col min="7" max="7" width="22.140625" customWidth="1"/>
    <col min="8" max="8" width="26" customWidth="1"/>
    <col min="9" max="9" width="24.42578125" customWidth="1"/>
    <col min="10" max="10" width="1.7109375" customWidth="1"/>
  </cols>
  <sheetData>
    <row r="1" spans="1:28" ht="5.25" customHeight="1">
      <c r="A1" s="27"/>
      <c r="B1" s="109"/>
      <c r="C1" s="27"/>
      <c r="D1" s="27"/>
      <c r="E1" s="27"/>
      <c r="F1" s="27"/>
      <c r="G1" s="27"/>
      <c r="H1" s="27"/>
      <c r="I1" s="27"/>
      <c r="J1" s="27"/>
    </row>
    <row r="2" spans="1:28">
      <c r="A2" s="27"/>
      <c r="B2" s="84" t="s">
        <v>6</v>
      </c>
      <c r="C2" s="84" t="s">
        <v>3</v>
      </c>
      <c r="D2" s="158" t="s">
        <v>7</v>
      </c>
      <c r="E2" s="84" t="s">
        <v>8</v>
      </c>
      <c r="F2" s="84" t="s">
        <v>10</v>
      </c>
      <c r="G2" s="84" t="s">
        <v>11</v>
      </c>
      <c r="H2" s="84" t="s">
        <v>12</v>
      </c>
      <c r="I2" s="157" t="s">
        <v>13</v>
      </c>
      <c r="J2" s="34"/>
    </row>
    <row r="3" spans="1:28">
      <c r="A3" s="27"/>
      <c r="B3" s="149">
        <v>1</v>
      </c>
      <c r="C3" s="144" t="s">
        <v>222</v>
      </c>
      <c r="D3" s="144" t="s">
        <v>1192</v>
      </c>
      <c r="E3" s="144" t="s">
        <v>224</v>
      </c>
      <c r="F3" s="144" t="s">
        <v>1104</v>
      </c>
      <c r="G3" s="144" t="s">
        <v>226</v>
      </c>
      <c r="H3" s="144">
        <v>99571958</v>
      </c>
      <c r="I3" s="197" t="s">
        <v>23</v>
      </c>
      <c r="J3" s="64"/>
    </row>
    <row r="4" spans="1:28">
      <c r="A4" s="27"/>
      <c r="B4" s="149">
        <v>2</v>
      </c>
      <c r="C4" s="144" t="s">
        <v>1281</v>
      </c>
      <c r="D4" s="144" t="s">
        <v>1192</v>
      </c>
      <c r="E4" s="144" t="s">
        <v>224</v>
      </c>
      <c r="F4" s="188" t="s">
        <v>1193</v>
      </c>
      <c r="G4" s="144" t="s">
        <v>226</v>
      </c>
      <c r="H4" s="144">
        <v>99571958</v>
      </c>
      <c r="I4" s="197" t="s">
        <v>23</v>
      </c>
      <c r="J4" s="34"/>
    </row>
    <row r="5" spans="1:28">
      <c r="A5" s="27">
        <v>5</v>
      </c>
      <c r="B5" s="212">
        <v>3</v>
      </c>
      <c r="C5" s="144" t="s">
        <v>1270</v>
      </c>
      <c r="D5" s="144" t="s">
        <v>33</v>
      </c>
      <c r="E5" s="144" t="s">
        <v>1094</v>
      </c>
      <c r="F5" s="144" t="s">
        <v>1105</v>
      </c>
      <c r="G5" s="144" t="s">
        <v>1007</v>
      </c>
      <c r="H5" s="198">
        <v>99318470</v>
      </c>
      <c r="I5" s="175" t="s">
        <v>23</v>
      </c>
      <c r="J5" s="34"/>
    </row>
    <row r="6" spans="1:28">
      <c r="A6" s="27"/>
      <c r="B6" s="149">
        <v>4</v>
      </c>
      <c r="C6" s="144" t="s">
        <v>1088</v>
      </c>
      <c r="D6" s="150" t="s">
        <v>148</v>
      </c>
      <c r="E6" s="144" t="s">
        <v>307</v>
      </c>
      <c r="F6" s="144" t="s">
        <v>1103</v>
      </c>
      <c r="G6" s="144" t="s">
        <v>52</v>
      </c>
      <c r="H6" s="144" t="s">
        <v>53</v>
      </c>
      <c r="I6" s="197" t="s">
        <v>23</v>
      </c>
      <c r="J6" s="34"/>
    </row>
    <row r="7" spans="1:28">
      <c r="A7" s="27"/>
      <c r="B7" s="149">
        <v>5</v>
      </c>
      <c r="C7" s="144" t="s">
        <v>1189</v>
      </c>
      <c r="D7" s="144" t="s">
        <v>167</v>
      </c>
      <c r="E7" s="144" t="s">
        <v>1190</v>
      </c>
      <c r="F7" s="144" t="s">
        <v>1191</v>
      </c>
      <c r="G7" s="144" t="s">
        <v>168</v>
      </c>
      <c r="H7" s="144">
        <v>99375979</v>
      </c>
      <c r="I7" s="197" t="s">
        <v>23</v>
      </c>
      <c r="J7" s="64"/>
    </row>
    <row r="8" spans="1:28" ht="17.25" customHeight="1">
      <c r="A8" s="27"/>
      <c r="B8" s="215">
        <v>6</v>
      </c>
      <c r="C8" s="174" t="s">
        <v>550</v>
      </c>
      <c r="D8" s="174" t="s">
        <v>177</v>
      </c>
      <c r="E8" s="174" t="s">
        <v>178</v>
      </c>
      <c r="F8" s="174" t="s">
        <v>179</v>
      </c>
      <c r="G8" s="174" t="s">
        <v>18</v>
      </c>
      <c r="H8" s="174">
        <v>22314333</v>
      </c>
      <c r="I8" s="175" t="s">
        <v>23</v>
      </c>
      <c r="J8" s="34"/>
    </row>
    <row r="9" spans="1:28" s="19" customFormat="1" ht="5.25" customHeight="1">
      <c r="A9" s="27"/>
      <c r="B9" s="60"/>
      <c r="C9" s="61"/>
      <c r="D9" s="62"/>
      <c r="E9" s="61"/>
      <c r="F9" s="61"/>
      <c r="G9" s="61"/>
      <c r="H9" s="61"/>
      <c r="I9" s="63"/>
      <c r="J9" s="64"/>
      <c r="K9" s="21"/>
      <c r="L9" s="21"/>
      <c r="M9" s="21"/>
      <c r="N9" s="21"/>
      <c r="O9" s="21"/>
      <c r="P9"/>
      <c r="Q9"/>
      <c r="R9"/>
      <c r="S9"/>
      <c r="T9"/>
      <c r="U9"/>
      <c r="V9"/>
      <c r="W9"/>
      <c r="X9"/>
      <c r="Y9"/>
      <c r="Z9"/>
      <c r="AA9"/>
      <c r="AB9"/>
    </row>
    <row r="10" spans="1:28" s="19" customFormat="1">
      <c r="A10" s="21"/>
      <c r="B10" s="57"/>
      <c r="C10" s="10"/>
      <c r="D10" s="58"/>
      <c r="E10" s="10"/>
      <c r="F10" s="10"/>
      <c r="G10" s="10"/>
      <c r="H10" s="10"/>
      <c r="I10" s="59"/>
      <c r="J10" s="89"/>
      <c r="K10" s="21"/>
      <c r="L10" s="21"/>
      <c r="M10" s="21"/>
      <c r="N10" s="21"/>
      <c r="O10" s="21"/>
      <c r="P10"/>
      <c r="Q10"/>
      <c r="R10"/>
      <c r="S10"/>
      <c r="T10"/>
      <c r="U10"/>
      <c r="V10"/>
      <c r="W10"/>
      <c r="X10"/>
      <c r="Y10"/>
      <c r="Z10"/>
      <c r="AA10"/>
      <c r="AB10"/>
    </row>
    <row r="11" spans="1:28" s="19" customFormat="1">
      <c r="A11" s="21"/>
      <c r="B11" s="57"/>
      <c r="C11" s="10"/>
      <c r="D11" s="58"/>
      <c r="E11" s="10"/>
      <c r="F11" s="10"/>
      <c r="G11" s="10"/>
      <c r="H11" s="10"/>
      <c r="I11" s="59"/>
      <c r="J11" s="89"/>
      <c r="K11" s="21"/>
      <c r="L11" s="21"/>
      <c r="M11" s="21"/>
      <c r="N11" s="21"/>
      <c r="O11" s="21"/>
      <c r="P11"/>
      <c r="Q11"/>
      <c r="R11"/>
      <c r="S11"/>
      <c r="T11"/>
      <c r="U11"/>
      <c r="V11"/>
      <c r="W11"/>
      <c r="X11"/>
      <c r="Y11"/>
      <c r="Z11"/>
      <c r="AA11"/>
      <c r="AB11"/>
    </row>
    <row r="12" spans="1:28" s="19" customFormat="1" ht="4.9000000000000004" customHeight="1">
      <c r="A12" s="21"/>
      <c r="B12" s="57"/>
      <c r="C12" s="10"/>
      <c r="D12" s="58"/>
      <c r="E12" s="10"/>
      <c r="F12" s="10"/>
      <c r="G12" s="10"/>
      <c r="H12" s="10"/>
      <c r="I12" s="59"/>
      <c r="J12" s="89"/>
      <c r="K12" s="21"/>
      <c r="L12" s="21"/>
      <c r="M12" s="21"/>
      <c r="N12" s="21"/>
      <c r="O12" s="21"/>
      <c r="P12"/>
      <c r="Q12"/>
      <c r="R12"/>
      <c r="S12"/>
      <c r="T12"/>
      <c r="U12"/>
      <c r="V12"/>
      <c r="W12"/>
      <c r="X12"/>
      <c r="Y12"/>
      <c r="Z12"/>
      <c r="AA12"/>
      <c r="AB12"/>
    </row>
    <row r="13" spans="1:28" s="19" customFormat="1" ht="7.5" customHeight="1">
      <c r="A13" s="27"/>
      <c r="B13" s="60"/>
      <c r="C13" s="61"/>
      <c r="D13" s="62"/>
      <c r="E13" s="61"/>
      <c r="F13" s="61"/>
      <c r="G13" s="61"/>
      <c r="H13" s="61"/>
      <c r="I13" s="63"/>
      <c r="J13" s="64"/>
      <c r="K13" s="21"/>
      <c r="L13" s="21"/>
      <c r="M13" s="21"/>
      <c r="N13" s="21"/>
      <c r="O13" s="21"/>
      <c r="P13"/>
      <c r="Q13"/>
      <c r="R13"/>
      <c r="S13"/>
      <c r="T13"/>
      <c r="U13"/>
      <c r="V13"/>
      <c r="W13"/>
      <c r="X13"/>
      <c r="Y13"/>
      <c r="Z13"/>
      <c r="AA13"/>
      <c r="AB13"/>
    </row>
    <row r="14" spans="1:28">
      <c r="A14" s="27"/>
      <c r="B14" s="55" t="s">
        <v>1138</v>
      </c>
      <c r="C14" s="84" t="s">
        <v>1033</v>
      </c>
      <c r="D14" s="85" t="s">
        <v>7</v>
      </c>
      <c r="E14" s="84" t="s">
        <v>8</v>
      </c>
      <c r="F14" s="84" t="s">
        <v>10</v>
      </c>
      <c r="G14" s="84" t="s">
        <v>11</v>
      </c>
      <c r="H14" s="84" t="s">
        <v>12</v>
      </c>
      <c r="I14" s="86" t="s">
        <v>13</v>
      </c>
      <c r="J14" s="34"/>
    </row>
    <row r="15" spans="1:28">
      <c r="A15" s="27"/>
      <c r="B15" s="417" t="s">
        <v>551</v>
      </c>
      <c r="C15" s="417"/>
      <c r="D15" s="417"/>
      <c r="E15" s="417"/>
      <c r="F15" s="417"/>
      <c r="G15" s="417"/>
      <c r="H15" s="417"/>
      <c r="I15" s="417"/>
      <c r="J15" s="78"/>
    </row>
    <row r="16" spans="1:28">
      <c r="A16" s="27"/>
      <c r="B16" s="54"/>
      <c r="C16" s="201" t="s">
        <v>554</v>
      </c>
      <c r="D16" s="42" t="s">
        <v>148</v>
      </c>
      <c r="E16" s="37" t="s">
        <v>307</v>
      </c>
      <c r="F16" s="37" t="s">
        <v>308</v>
      </c>
      <c r="G16" s="37" t="s">
        <v>52</v>
      </c>
      <c r="H16" s="37" t="s">
        <v>53</v>
      </c>
      <c r="I16" s="39" t="s">
        <v>23</v>
      </c>
      <c r="J16" s="34"/>
    </row>
    <row r="17" spans="1:11">
      <c r="A17" s="27"/>
      <c r="B17" s="54"/>
      <c r="C17" s="37" t="s">
        <v>1035</v>
      </c>
      <c r="D17" s="42"/>
      <c r="E17" s="37" t="s">
        <v>1036</v>
      </c>
      <c r="F17" s="37" t="s">
        <v>511</v>
      </c>
      <c r="G17" s="37"/>
      <c r="H17" s="37"/>
      <c r="I17" s="39"/>
      <c r="J17" s="34"/>
    </row>
    <row r="18" spans="1:11">
      <c r="A18" s="27"/>
      <c r="B18" s="54"/>
      <c r="C18" s="37" t="s">
        <v>1037</v>
      </c>
      <c r="D18" s="42" t="s">
        <v>511</v>
      </c>
      <c r="E18" s="37" t="s">
        <v>1038</v>
      </c>
      <c r="F18" s="37"/>
      <c r="G18" s="37"/>
      <c r="H18" s="37"/>
      <c r="I18" s="39"/>
      <c r="J18" s="34"/>
    </row>
    <row r="19" spans="1:11">
      <c r="A19" s="27"/>
      <c r="B19" s="54"/>
      <c r="C19" s="201" t="s">
        <v>1039</v>
      </c>
      <c r="D19" s="42"/>
      <c r="E19" s="37" t="s">
        <v>1040</v>
      </c>
      <c r="F19" s="37"/>
      <c r="G19" s="37"/>
      <c r="H19" s="37"/>
      <c r="I19" s="39"/>
      <c r="J19" s="34"/>
    </row>
    <row r="20" spans="1:11">
      <c r="A20" s="27"/>
      <c r="B20" s="93"/>
      <c r="C20" s="46" t="s">
        <v>1050</v>
      </c>
      <c r="D20" s="46" t="s">
        <v>184</v>
      </c>
      <c r="E20" s="46" t="s">
        <v>185</v>
      </c>
      <c r="F20" s="46" t="s">
        <v>186</v>
      </c>
      <c r="G20" s="46" t="s">
        <v>187</v>
      </c>
      <c r="H20" s="46">
        <v>22423029</v>
      </c>
      <c r="I20" s="48" t="s">
        <v>23</v>
      </c>
      <c r="J20" s="34"/>
    </row>
    <row r="21" spans="1:11">
      <c r="A21" s="27"/>
      <c r="B21" s="126"/>
      <c r="C21" s="37" t="s">
        <v>737</v>
      </c>
      <c r="D21" s="42" t="s">
        <v>197</v>
      </c>
      <c r="E21" s="37" t="s">
        <v>198</v>
      </c>
      <c r="F21" s="37" t="s">
        <v>199</v>
      </c>
      <c r="G21" s="37" t="s">
        <v>143</v>
      </c>
      <c r="H21" s="37">
        <v>99793228</v>
      </c>
      <c r="I21" s="68"/>
      <c r="J21" s="34"/>
      <c r="K21" s="21"/>
    </row>
    <row r="22" spans="1:11">
      <c r="A22" s="27"/>
      <c r="B22" s="54"/>
      <c r="C22" s="37" t="s">
        <v>1041</v>
      </c>
      <c r="D22" s="42"/>
      <c r="E22" s="37" t="s">
        <v>1042</v>
      </c>
      <c r="F22" s="37"/>
      <c r="G22" s="37"/>
      <c r="H22" s="37"/>
      <c r="I22" s="39"/>
      <c r="J22" s="34"/>
    </row>
    <row r="23" spans="1:11">
      <c r="A23" s="27"/>
      <c r="B23" s="54"/>
      <c r="C23" s="37" t="s">
        <v>192</v>
      </c>
      <c r="D23" s="42" t="s">
        <v>193</v>
      </c>
      <c r="E23" s="37" t="s">
        <v>194</v>
      </c>
      <c r="F23" s="37" t="s">
        <v>195</v>
      </c>
      <c r="G23" s="37" t="s">
        <v>196</v>
      </c>
      <c r="H23" s="37">
        <v>22542991</v>
      </c>
      <c r="I23" s="39" t="s">
        <v>23</v>
      </c>
      <c r="J23" s="64"/>
    </row>
    <row r="24" spans="1:11">
      <c r="A24" s="27"/>
      <c r="B24" s="54"/>
      <c r="C24" s="37" t="s">
        <v>1043</v>
      </c>
      <c r="D24" s="42" t="s">
        <v>511</v>
      </c>
      <c r="E24" s="37" t="s">
        <v>1044</v>
      </c>
      <c r="F24" s="37"/>
      <c r="G24" s="37"/>
      <c r="H24" s="37"/>
      <c r="I24" s="39"/>
      <c r="J24" s="34"/>
    </row>
    <row r="25" spans="1:11">
      <c r="A25" s="27"/>
      <c r="B25" s="45"/>
      <c r="C25" s="237" t="s">
        <v>180</v>
      </c>
      <c r="D25" s="37" t="s">
        <v>181</v>
      </c>
      <c r="E25" s="37" t="s">
        <v>458</v>
      </c>
      <c r="F25" s="37" t="s">
        <v>183</v>
      </c>
      <c r="G25" s="37" t="s">
        <v>109</v>
      </c>
      <c r="H25" s="37">
        <v>99356267</v>
      </c>
      <c r="I25" s="39" t="s">
        <v>23</v>
      </c>
      <c r="J25" s="64"/>
    </row>
    <row r="26" spans="1:11">
      <c r="A26" s="27"/>
      <c r="B26" s="54"/>
      <c r="C26" s="201" t="s">
        <v>188</v>
      </c>
      <c r="D26" s="42" t="s">
        <v>189</v>
      </c>
      <c r="E26" s="37" t="s">
        <v>190</v>
      </c>
      <c r="F26" s="37" t="s">
        <v>191</v>
      </c>
      <c r="G26" s="37" t="s">
        <v>511</v>
      </c>
      <c r="H26" s="37"/>
      <c r="I26" s="51"/>
      <c r="J26" s="64"/>
    </row>
    <row r="27" spans="1:11">
      <c r="A27" s="27"/>
      <c r="B27" s="417" t="s">
        <v>1045</v>
      </c>
      <c r="C27" s="417"/>
      <c r="D27" s="417"/>
      <c r="E27" s="417"/>
      <c r="F27" s="417"/>
      <c r="G27" s="417"/>
      <c r="H27" s="417"/>
      <c r="I27" s="417"/>
      <c r="J27" s="78"/>
    </row>
    <row r="28" spans="1:11">
      <c r="A28" s="27"/>
      <c r="B28" s="130"/>
      <c r="C28" s="43" t="s">
        <v>1046</v>
      </c>
      <c r="D28" s="44" t="s">
        <v>511</v>
      </c>
      <c r="E28" s="44"/>
      <c r="F28" s="44"/>
      <c r="G28" s="44"/>
      <c r="H28" s="44"/>
      <c r="I28" s="44"/>
      <c r="J28" s="27"/>
      <c r="K28" s="21"/>
    </row>
    <row r="29" spans="1:11">
      <c r="A29" s="27"/>
      <c r="B29" s="130"/>
      <c r="C29" s="43" t="s">
        <v>549</v>
      </c>
      <c r="D29" s="44"/>
      <c r="E29" s="44"/>
      <c r="F29" s="44"/>
      <c r="G29" s="44"/>
      <c r="H29" s="44"/>
      <c r="I29" s="44"/>
      <c r="J29" s="27"/>
      <c r="K29" s="21"/>
    </row>
    <row r="30" spans="1:11">
      <c r="A30" s="27"/>
      <c r="B30" s="54"/>
      <c r="C30" s="37" t="s">
        <v>162</v>
      </c>
      <c r="D30" s="37" t="s">
        <v>163</v>
      </c>
      <c r="E30" s="37" t="s">
        <v>164</v>
      </c>
      <c r="F30" s="37" t="s">
        <v>165</v>
      </c>
      <c r="G30" s="37" t="s">
        <v>40</v>
      </c>
      <c r="H30" s="37">
        <v>22775325</v>
      </c>
      <c r="I30" s="51"/>
      <c r="J30" s="64"/>
    </row>
    <row r="31" spans="1:11">
      <c r="A31" s="27"/>
      <c r="B31" s="106"/>
      <c r="C31" s="43" t="s">
        <v>547</v>
      </c>
      <c r="D31" s="26"/>
      <c r="E31" s="26"/>
      <c r="F31" s="26"/>
      <c r="G31" s="26"/>
      <c r="H31" s="26"/>
      <c r="I31" s="26"/>
      <c r="J31" s="27"/>
      <c r="K31" s="21"/>
    </row>
    <row r="32" spans="1:11">
      <c r="A32" s="27"/>
      <c r="B32" s="113"/>
      <c r="C32" s="43" t="s">
        <v>1047</v>
      </c>
      <c r="D32" s="26" t="s">
        <v>511</v>
      </c>
      <c r="E32" s="26"/>
      <c r="F32" s="26"/>
      <c r="G32" s="26"/>
      <c r="H32" s="26"/>
      <c r="I32" s="41"/>
      <c r="J32" s="27"/>
      <c r="K32" s="21"/>
    </row>
    <row r="33" spans="1:11">
      <c r="A33" s="27"/>
      <c r="B33" s="113"/>
      <c r="C33" s="43" t="s">
        <v>1048</v>
      </c>
      <c r="D33" s="26" t="s">
        <v>511</v>
      </c>
      <c r="E33" s="26"/>
      <c r="F33" s="26"/>
      <c r="G33" s="26"/>
      <c r="H33" s="26"/>
      <c r="I33" s="41"/>
      <c r="J33" s="27"/>
      <c r="K33" s="21"/>
    </row>
    <row r="34" spans="1:11">
      <c r="A34" s="27"/>
      <c r="B34" s="45"/>
      <c r="C34" s="201" t="s">
        <v>1189</v>
      </c>
      <c r="D34" s="37" t="s">
        <v>167</v>
      </c>
      <c r="E34" s="37" t="s">
        <v>1190</v>
      </c>
      <c r="F34" s="37" t="s">
        <v>1191</v>
      </c>
      <c r="G34" s="37" t="s">
        <v>168</v>
      </c>
      <c r="H34" s="37">
        <v>99521771</v>
      </c>
      <c r="I34" s="39" t="s">
        <v>23</v>
      </c>
      <c r="J34" s="64"/>
    </row>
    <row r="35" spans="1:11">
      <c r="A35" s="27"/>
      <c r="B35" s="135"/>
      <c r="C35" s="43" t="s">
        <v>1053</v>
      </c>
      <c r="D35" s="26"/>
      <c r="E35" s="26"/>
      <c r="F35" s="26"/>
      <c r="G35" s="26"/>
      <c r="H35" s="26"/>
      <c r="I35" s="26"/>
      <c r="J35" s="27"/>
    </row>
    <row r="36" spans="1:11">
      <c r="A36" s="27"/>
      <c r="B36" s="132"/>
      <c r="C36" s="43" t="s">
        <v>1049</v>
      </c>
      <c r="D36" s="43"/>
      <c r="E36" s="43"/>
      <c r="F36" s="43"/>
      <c r="G36" s="43"/>
      <c r="H36" s="43"/>
      <c r="I36" s="133"/>
      <c r="J36" s="27"/>
      <c r="K36" s="21"/>
    </row>
    <row r="37" spans="1:11">
      <c r="A37" s="27"/>
      <c r="B37" s="54"/>
      <c r="C37" s="37" t="s">
        <v>169</v>
      </c>
      <c r="D37" s="42" t="s">
        <v>170</v>
      </c>
      <c r="E37" s="37" t="s">
        <v>171</v>
      </c>
      <c r="F37" s="37" t="s">
        <v>172</v>
      </c>
      <c r="G37" s="37" t="s">
        <v>98</v>
      </c>
      <c r="H37" s="37">
        <v>99463146</v>
      </c>
      <c r="I37" s="39" t="s">
        <v>23</v>
      </c>
      <c r="J37" s="34"/>
    </row>
    <row r="38" spans="1:11">
      <c r="A38" s="27"/>
      <c r="B38" s="130"/>
      <c r="C38" s="218" t="s">
        <v>550</v>
      </c>
      <c r="D38" s="44"/>
      <c r="E38" s="44"/>
      <c r="F38" s="44"/>
      <c r="G38" s="44"/>
      <c r="H38" s="44"/>
      <c r="I38" s="44"/>
      <c r="J38" s="27"/>
      <c r="K38" s="21"/>
    </row>
    <row r="39" spans="1:11">
      <c r="A39" s="27"/>
      <c r="B39" s="126"/>
      <c r="C39" s="37" t="s">
        <v>115</v>
      </c>
      <c r="D39" s="42" t="s">
        <v>116</v>
      </c>
      <c r="E39" s="37" t="s">
        <v>117</v>
      </c>
      <c r="F39" s="37" t="s">
        <v>118</v>
      </c>
      <c r="G39" s="37" t="s">
        <v>77</v>
      </c>
      <c r="H39" s="37">
        <v>99618763</v>
      </c>
      <c r="I39" s="68"/>
      <c r="J39" s="34"/>
      <c r="K39" s="21"/>
    </row>
    <row r="40" spans="1:11">
      <c r="A40" s="27"/>
      <c r="B40" s="418" t="s">
        <v>894</v>
      </c>
      <c r="C40" s="418"/>
      <c r="D40" s="418"/>
      <c r="E40" s="418"/>
      <c r="F40" s="418"/>
      <c r="G40" s="418"/>
      <c r="H40" s="418"/>
      <c r="I40" s="418"/>
      <c r="J40" s="34"/>
      <c r="K40" s="21"/>
    </row>
    <row r="41" spans="1:11">
      <c r="A41" s="27"/>
      <c r="B41" s="108"/>
      <c r="C41" s="73" t="s">
        <v>943</v>
      </c>
      <c r="D41" s="73"/>
      <c r="E41" s="73"/>
      <c r="F41" s="73"/>
      <c r="G41" s="73"/>
      <c r="H41" s="73"/>
      <c r="I41" s="73"/>
      <c r="J41" s="34"/>
      <c r="K41" s="21"/>
    </row>
    <row r="42" spans="1:11">
      <c r="A42" s="27"/>
      <c r="B42" s="108"/>
      <c r="C42" s="73" t="s">
        <v>949</v>
      </c>
      <c r="D42" s="73"/>
      <c r="E42" s="73"/>
      <c r="F42" s="73"/>
      <c r="G42" s="73"/>
      <c r="H42" s="73"/>
      <c r="I42" s="73"/>
      <c r="J42" s="34"/>
      <c r="K42" s="21"/>
    </row>
    <row r="43" spans="1:11">
      <c r="A43" s="27"/>
      <c r="B43" s="108"/>
      <c r="C43" s="73" t="s">
        <v>956</v>
      </c>
      <c r="D43" s="73"/>
      <c r="E43" s="73"/>
      <c r="F43" s="73"/>
      <c r="G43" s="73"/>
      <c r="H43" s="73"/>
      <c r="I43" s="73"/>
      <c r="J43" s="34"/>
      <c r="K43" s="21"/>
    </row>
    <row r="44" spans="1:11">
      <c r="A44" s="27"/>
      <c r="B44" s="108"/>
      <c r="C44" s="73" t="s">
        <v>916</v>
      </c>
      <c r="D44" s="73" t="s">
        <v>511</v>
      </c>
      <c r="E44" s="73"/>
      <c r="F44" s="73"/>
      <c r="G44" s="73"/>
      <c r="H44" s="73"/>
      <c r="I44" s="73"/>
      <c r="J44" s="34"/>
      <c r="K44" s="21"/>
    </row>
    <row r="45" spans="1:11">
      <c r="A45" s="27"/>
      <c r="B45" s="108"/>
      <c r="C45" s="73" t="s">
        <v>557</v>
      </c>
      <c r="D45" s="73"/>
      <c r="E45" s="73"/>
      <c r="F45" s="73"/>
      <c r="G45" s="73"/>
      <c r="H45" s="73"/>
      <c r="I45" s="73"/>
      <c r="J45" s="34"/>
      <c r="K45" s="21"/>
    </row>
    <row r="46" spans="1:11">
      <c r="A46" s="27"/>
      <c r="B46" s="108"/>
      <c r="C46" s="73" t="s">
        <v>558</v>
      </c>
      <c r="D46" s="73"/>
      <c r="E46" s="73"/>
      <c r="F46" s="73"/>
      <c r="G46" s="73"/>
      <c r="H46" s="73"/>
      <c r="I46" s="73"/>
      <c r="J46" s="34"/>
      <c r="K46" s="21"/>
    </row>
    <row r="47" spans="1:11">
      <c r="A47" s="27"/>
      <c r="B47" s="108"/>
      <c r="C47" s="73" t="s">
        <v>914</v>
      </c>
      <c r="D47" s="73"/>
      <c r="E47" s="73"/>
      <c r="F47" s="73"/>
      <c r="G47" s="73"/>
      <c r="H47" s="73"/>
      <c r="I47" s="73"/>
      <c r="J47" s="34"/>
      <c r="K47" s="21"/>
    </row>
    <row r="48" spans="1:11">
      <c r="A48" s="27"/>
      <c r="B48" s="108"/>
      <c r="C48" s="73" t="s">
        <v>959</v>
      </c>
      <c r="D48" s="73"/>
      <c r="E48" s="73"/>
      <c r="F48" s="73"/>
      <c r="G48" s="73"/>
      <c r="H48" s="73"/>
      <c r="I48" s="73"/>
      <c r="J48" s="34"/>
      <c r="K48" s="21"/>
    </row>
    <row r="49" spans="1:11">
      <c r="A49" s="27"/>
      <c r="B49" s="418" t="s">
        <v>895</v>
      </c>
      <c r="C49" s="418"/>
      <c r="D49" s="418"/>
      <c r="E49" s="418"/>
      <c r="F49" s="418"/>
      <c r="G49" s="418"/>
      <c r="H49" s="418"/>
      <c r="I49" s="418"/>
      <c r="J49" s="34"/>
      <c r="K49" s="21"/>
    </row>
    <row r="50" spans="1:11">
      <c r="A50" s="27"/>
      <c r="B50" s="108"/>
      <c r="C50" s="73" t="s">
        <v>559</v>
      </c>
      <c r="D50" s="73" t="s">
        <v>511</v>
      </c>
      <c r="E50" s="73"/>
      <c r="F50" s="73"/>
      <c r="G50" s="73"/>
      <c r="H50" s="73"/>
      <c r="I50" s="73"/>
      <c r="J50" s="34"/>
      <c r="K50" s="21"/>
    </row>
    <row r="51" spans="1:11">
      <c r="A51" s="27"/>
      <c r="B51" s="108"/>
      <c r="C51" s="73" t="s">
        <v>560</v>
      </c>
      <c r="D51" s="73" t="s">
        <v>511</v>
      </c>
      <c r="E51" s="73"/>
      <c r="F51" s="73"/>
      <c r="G51" s="73"/>
      <c r="H51" s="73"/>
      <c r="I51" s="73"/>
      <c r="J51" s="34"/>
      <c r="K51" s="21"/>
    </row>
    <row r="52" spans="1:11">
      <c r="A52" s="27"/>
      <c r="B52" s="108"/>
      <c r="C52" s="73" t="s">
        <v>561</v>
      </c>
      <c r="D52" s="73" t="s">
        <v>511</v>
      </c>
      <c r="E52" s="73"/>
      <c r="F52" s="73"/>
      <c r="G52" s="73"/>
      <c r="H52" s="73"/>
      <c r="I52" s="73"/>
      <c r="J52" s="34"/>
      <c r="K52" s="21"/>
    </row>
    <row r="53" spans="1:11">
      <c r="A53" s="27"/>
      <c r="B53" s="108"/>
      <c r="C53" s="73" t="s">
        <v>896</v>
      </c>
      <c r="D53" s="73"/>
      <c r="E53" s="73"/>
      <c r="F53" s="73"/>
      <c r="G53" s="73"/>
      <c r="H53" s="73"/>
      <c r="I53" s="73"/>
      <c r="J53" s="34"/>
      <c r="K53" s="21"/>
    </row>
    <row r="54" spans="1:11">
      <c r="A54" s="27"/>
      <c r="B54" s="108"/>
      <c r="C54" s="73" t="s">
        <v>897</v>
      </c>
      <c r="D54" s="73" t="s">
        <v>511</v>
      </c>
      <c r="E54" s="73"/>
      <c r="F54" s="73"/>
      <c r="G54" s="73"/>
      <c r="H54" s="73"/>
      <c r="I54" s="73"/>
      <c r="J54" s="34"/>
      <c r="K54" s="21"/>
    </row>
    <row r="55" spans="1:11">
      <c r="A55" s="27"/>
      <c r="B55" s="108"/>
      <c r="C55" s="73" t="s">
        <v>898</v>
      </c>
      <c r="D55" s="73"/>
      <c r="E55" s="73"/>
      <c r="F55" s="73"/>
      <c r="G55" s="73"/>
      <c r="H55" s="73"/>
      <c r="I55" s="73"/>
      <c r="J55" s="34"/>
      <c r="K55" s="21"/>
    </row>
    <row r="56" spans="1:11">
      <c r="A56" s="27"/>
      <c r="B56" s="108"/>
      <c r="C56" s="73" t="s">
        <v>899</v>
      </c>
      <c r="D56" s="73" t="s">
        <v>511</v>
      </c>
      <c r="E56" s="73"/>
      <c r="F56" s="73"/>
      <c r="G56" s="73"/>
      <c r="H56" s="73"/>
      <c r="I56" s="73"/>
      <c r="J56" s="34"/>
      <c r="K56" s="21"/>
    </row>
    <row r="57" spans="1:11">
      <c r="A57" s="27"/>
      <c r="B57" s="108"/>
      <c r="C57" s="73" t="s">
        <v>945</v>
      </c>
      <c r="D57" s="73"/>
      <c r="E57" s="73"/>
      <c r="F57" s="73"/>
      <c r="G57" s="73"/>
      <c r="H57" s="73"/>
      <c r="I57" s="73"/>
      <c r="J57" s="34"/>
      <c r="K57" s="21"/>
    </row>
    <row r="58" spans="1:11">
      <c r="A58" s="27"/>
      <c r="B58" s="415" t="s">
        <v>556</v>
      </c>
      <c r="C58" s="415"/>
      <c r="D58" s="415"/>
      <c r="E58" s="415"/>
      <c r="F58" s="415"/>
      <c r="G58" s="415"/>
      <c r="H58" s="415"/>
      <c r="I58" s="415"/>
      <c r="J58" s="34"/>
      <c r="K58" s="21"/>
    </row>
    <row r="59" spans="1:11">
      <c r="A59" s="27"/>
      <c r="B59" s="108"/>
      <c r="C59" s="73" t="s">
        <v>900</v>
      </c>
      <c r="D59" s="73" t="s">
        <v>511</v>
      </c>
      <c r="E59" s="73"/>
      <c r="F59" s="73"/>
      <c r="G59" s="73"/>
      <c r="H59" s="73"/>
      <c r="I59" s="73"/>
      <c r="J59" s="34"/>
      <c r="K59" s="21"/>
    </row>
    <row r="60" spans="1:11">
      <c r="A60" s="27"/>
      <c r="B60" s="108"/>
      <c r="C60" s="73" t="s">
        <v>901</v>
      </c>
      <c r="D60" s="73" t="s">
        <v>511</v>
      </c>
      <c r="E60" s="73"/>
      <c r="F60" s="73"/>
      <c r="G60" s="73"/>
      <c r="H60" s="73"/>
      <c r="I60" s="73"/>
      <c r="J60" s="34"/>
      <c r="K60" s="21"/>
    </row>
    <row r="61" spans="1:11">
      <c r="A61" s="27"/>
      <c r="B61" s="108"/>
      <c r="C61" s="73" t="s">
        <v>902</v>
      </c>
      <c r="D61" s="73"/>
      <c r="E61" s="73"/>
      <c r="F61" s="73"/>
      <c r="G61" s="73"/>
      <c r="H61" s="73"/>
      <c r="I61" s="73"/>
      <c r="J61" s="34"/>
      <c r="K61" s="21"/>
    </row>
    <row r="62" spans="1:11">
      <c r="A62" s="27"/>
      <c r="B62" s="108"/>
      <c r="C62" s="73" t="s">
        <v>903</v>
      </c>
      <c r="D62" s="73"/>
      <c r="E62" s="73"/>
      <c r="F62" s="73"/>
      <c r="G62" s="73"/>
      <c r="H62" s="73"/>
      <c r="I62" s="73"/>
      <c r="J62" s="34"/>
      <c r="K62" s="21"/>
    </row>
    <row r="63" spans="1:11">
      <c r="A63" s="27"/>
      <c r="B63" s="108"/>
      <c r="C63" s="73" t="s">
        <v>904</v>
      </c>
      <c r="D63" s="73"/>
      <c r="E63" s="73"/>
      <c r="F63" s="73"/>
      <c r="G63" s="73"/>
      <c r="H63" s="73"/>
      <c r="I63" s="73"/>
      <c r="J63" s="34"/>
      <c r="K63" s="21"/>
    </row>
    <row r="64" spans="1:11">
      <c r="A64" s="27"/>
      <c r="B64" s="108"/>
      <c r="C64" s="73" t="s">
        <v>905</v>
      </c>
      <c r="D64" s="73"/>
      <c r="E64" s="73"/>
      <c r="F64" s="73"/>
      <c r="G64" s="73"/>
      <c r="H64" s="73"/>
      <c r="I64" s="73"/>
      <c r="J64" s="34"/>
      <c r="K64" s="21"/>
    </row>
    <row r="65" spans="1:11">
      <c r="A65" s="27"/>
      <c r="B65" s="108"/>
      <c r="C65" s="73" t="s">
        <v>906</v>
      </c>
      <c r="D65" s="73"/>
      <c r="E65" s="73"/>
      <c r="F65" s="73"/>
      <c r="G65" s="73"/>
      <c r="H65" s="73"/>
      <c r="I65" s="73"/>
      <c r="J65" s="34"/>
      <c r="K65" s="21"/>
    </row>
    <row r="66" spans="1:11">
      <c r="A66" s="27"/>
      <c r="B66" s="108"/>
      <c r="C66" s="73" t="s">
        <v>907</v>
      </c>
      <c r="D66" s="73"/>
      <c r="E66" s="73"/>
      <c r="F66" s="73"/>
      <c r="G66" s="73"/>
      <c r="H66" s="73"/>
      <c r="I66" s="73"/>
      <c r="J66" s="34"/>
      <c r="K66" s="21"/>
    </row>
    <row r="67" spans="1:11">
      <c r="A67" s="27"/>
      <c r="B67" s="108"/>
      <c r="C67" s="73" t="s">
        <v>908</v>
      </c>
      <c r="D67" s="73"/>
      <c r="E67" s="73"/>
      <c r="F67" s="73"/>
      <c r="G67" s="73"/>
      <c r="H67" s="73"/>
      <c r="I67" s="73"/>
      <c r="J67" s="34"/>
      <c r="K67" s="21"/>
    </row>
    <row r="68" spans="1:11">
      <c r="A68" s="27"/>
      <c r="B68" s="108"/>
      <c r="C68" s="73" t="s">
        <v>572</v>
      </c>
      <c r="D68" s="73"/>
      <c r="E68" s="73"/>
      <c r="F68" s="73"/>
      <c r="G68" s="73"/>
      <c r="H68" s="73"/>
      <c r="I68" s="73"/>
      <c r="J68" s="34"/>
      <c r="K68" s="21"/>
    </row>
    <row r="69" spans="1:11">
      <c r="A69" s="27"/>
      <c r="B69" s="108"/>
      <c r="C69" s="73" t="s">
        <v>593</v>
      </c>
      <c r="D69" s="73" t="s">
        <v>511</v>
      </c>
      <c r="E69" s="73"/>
      <c r="F69" s="73"/>
      <c r="G69" s="73"/>
      <c r="H69" s="73"/>
      <c r="I69" s="73"/>
      <c r="J69" s="34"/>
      <c r="K69" s="21"/>
    </row>
    <row r="70" spans="1:11">
      <c r="A70" s="27"/>
      <c r="B70" s="108"/>
      <c r="C70" s="73" t="s">
        <v>909</v>
      </c>
      <c r="D70" s="73"/>
      <c r="E70" s="73"/>
      <c r="F70" s="73"/>
      <c r="G70" s="73"/>
      <c r="H70" s="73"/>
      <c r="I70" s="73"/>
      <c r="J70" s="34"/>
      <c r="K70" s="21"/>
    </row>
    <row r="71" spans="1:11">
      <c r="A71" s="27"/>
      <c r="B71" s="108"/>
      <c r="C71" s="73" t="s">
        <v>910</v>
      </c>
      <c r="D71" s="73"/>
      <c r="E71" s="73"/>
      <c r="F71" s="73"/>
      <c r="G71" s="73"/>
      <c r="H71" s="73"/>
      <c r="I71" s="73"/>
      <c r="J71" s="34"/>
      <c r="K71" s="21"/>
    </row>
    <row r="72" spans="1:11">
      <c r="A72" s="27"/>
      <c r="B72" s="418" t="s">
        <v>1032</v>
      </c>
      <c r="C72" s="418"/>
      <c r="D72" s="418"/>
      <c r="E72" s="418"/>
      <c r="F72" s="418"/>
      <c r="G72" s="418"/>
      <c r="H72" s="418"/>
      <c r="I72" s="418"/>
      <c r="J72" s="34"/>
      <c r="K72" s="21"/>
    </row>
    <row r="73" spans="1:11">
      <c r="A73" s="27"/>
      <c r="B73" s="108"/>
      <c r="C73" s="73" t="s">
        <v>912</v>
      </c>
      <c r="D73" s="73"/>
      <c r="E73" s="73"/>
      <c r="F73" s="73"/>
      <c r="G73" s="73"/>
      <c r="H73" s="73"/>
      <c r="I73" s="73"/>
      <c r="J73" s="34"/>
      <c r="K73" s="21"/>
    </row>
    <row r="74" spans="1:11">
      <c r="A74" s="27"/>
      <c r="B74" s="108"/>
      <c r="C74" s="73" t="s">
        <v>913</v>
      </c>
      <c r="D74" s="73" t="s">
        <v>511</v>
      </c>
      <c r="E74" s="73"/>
      <c r="F74" s="73"/>
      <c r="G74" s="73"/>
      <c r="H74" s="73"/>
      <c r="I74" s="73"/>
      <c r="J74" s="34"/>
      <c r="K74" s="21"/>
    </row>
    <row r="75" spans="1:11">
      <c r="A75" s="27"/>
      <c r="B75" s="108"/>
      <c r="C75" s="73" t="s">
        <v>920</v>
      </c>
      <c r="D75" s="73" t="s">
        <v>511</v>
      </c>
      <c r="E75" s="73"/>
      <c r="F75" s="73" t="s">
        <v>921</v>
      </c>
      <c r="G75" s="73" t="s">
        <v>511</v>
      </c>
      <c r="H75" s="73"/>
      <c r="I75" s="73"/>
      <c r="J75" s="34"/>
      <c r="K75" s="21"/>
    </row>
    <row r="76" spans="1:11">
      <c r="A76" s="27"/>
      <c r="B76" s="108"/>
      <c r="C76" s="73" t="s">
        <v>922</v>
      </c>
      <c r="D76" s="73"/>
      <c r="E76" s="73"/>
      <c r="F76" s="73" t="s">
        <v>924</v>
      </c>
      <c r="G76" s="73" t="s">
        <v>511</v>
      </c>
      <c r="H76" s="73"/>
      <c r="I76" s="73"/>
      <c r="J76" s="34"/>
      <c r="K76" s="21"/>
    </row>
    <row r="77" spans="1:11">
      <c r="A77" s="27"/>
      <c r="B77" s="108"/>
      <c r="C77" s="73" t="s">
        <v>915</v>
      </c>
      <c r="D77" s="73"/>
      <c r="E77" s="73"/>
      <c r="F77" s="73"/>
      <c r="G77" s="73"/>
      <c r="H77" s="73"/>
      <c r="I77" s="73"/>
      <c r="J77" s="34"/>
      <c r="K77" s="21"/>
    </row>
    <row r="78" spans="1:11">
      <c r="A78" s="27"/>
      <c r="B78" s="108"/>
      <c r="C78" s="73" t="s">
        <v>923</v>
      </c>
      <c r="D78" s="73" t="s">
        <v>511</v>
      </c>
      <c r="E78" s="73"/>
      <c r="F78" s="73" t="s">
        <v>921</v>
      </c>
      <c r="G78" s="73" t="s">
        <v>511</v>
      </c>
      <c r="H78" s="73"/>
      <c r="I78" s="73"/>
      <c r="J78" s="34"/>
      <c r="K78" s="21"/>
    </row>
    <row r="79" spans="1:11">
      <c r="A79" s="27"/>
      <c r="B79" s="108"/>
      <c r="C79" s="73" t="s">
        <v>550</v>
      </c>
      <c r="D79" s="73"/>
      <c r="E79" s="73"/>
      <c r="F79" s="73" t="s">
        <v>1052</v>
      </c>
      <c r="G79" s="73" t="s">
        <v>511</v>
      </c>
      <c r="H79" s="73"/>
      <c r="I79" s="73"/>
      <c r="J79" s="34"/>
      <c r="K79" s="21"/>
    </row>
    <row r="80" spans="1:11">
      <c r="A80" s="27"/>
      <c r="B80" s="54"/>
      <c r="C80" s="37" t="s">
        <v>259</v>
      </c>
      <c r="D80" s="37" t="s">
        <v>260</v>
      </c>
      <c r="E80" s="37" t="s">
        <v>261</v>
      </c>
      <c r="F80" s="37" t="s">
        <v>262</v>
      </c>
      <c r="G80" s="37" t="s">
        <v>98</v>
      </c>
      <c r="H80" s="37">
        <v>99463146</v>
      </c>
      <c r="I80" s="39" t="s">
        <v>23</v>
      </c>
      <c r="J80" s="34"/>
    </row>
    <row r="81" spans="1:16">
      <c r="A81" s="27"/>
      <c r="B81" s="54"/>
      <c r="C81" s="37" t="s">
        <v>263</v>
      </c>
      <c r="D81" s="37" t="s">
        <v>264</v>
      </c>
      <c r="E81" s="37" t="s">
        <v>265</v>
      </c>
      <c r="F81" s="37" t="s">
        <v>266</v>
      </c>
      <c r="G81" s="37" t="s">
        <v>511</v>
      </c>
      <c r="H81" s="37"/>
      <c r="I81" s="71"/>
      <c r="J81" s="34"/>
    </row>
    <row r="82" spans="1:16">
      <c r="A82" s="27"/>
      <c r="B82" s="45"/>
      <c r="C82" s="201" t="s">
        <v>477</v>
      </c>
      <c r="D82" s="37" t="s">
        <v>267</v>
      </c>
      <c r="E82" s="37" t="s">
        <v>268</v>
      </c>
      <c r="F82" s="37" t="s">
        <v>269</v>
      </c>
      <c r="G82" s="37" t="s">
        <v>204</v>
      </c>
      <c r="H82" s="37">
        <v>22316238</v>
      </c>
      <c r="I82" s="71"/>
      <c r="J82" s="34"/>
    </row>
    <row r="83" spans="1:16">
      <c r="A83" s="27"/>
      <c r="B83" s="418" t="s">
        <v>1030</v>
      </c>
      <c r="C83" s="418"/>
      <c r="D83" s="418"/>
      <c r="E83" s="418"/>
      <c r="F83" s="418"/>
      <c r="G83" s="418"/>
      <c r="H83" s="418"/>
      <c r="I83" s="418"/>
      <c r="J83" s="34"/>
      <c r="K83" s="21"/>
    </row>
    <row r="84" spans="1:16">
      <c r="A84" s="27"/>
      <c r="B84" s="108"/>
      <c r="C84" s="73" t="s">
        <v>917</v>
      </c>
      <c r="D84" s="73"/>
      <c r="E84" s="73"/>
      <c r="F84" s="73"/>
      <c r="G84" s="73"/>
      <c r="H84" s="73"/>
      <c r="I84" s="73"/>
      <c r="J84" s="34"/>
      <c r="K84" s="21"/>
    </row>
    <row r="85" spans="1:16">
      <c r="A85" s="27"/>
      <c r="B85" s="54"/>
      <c r="C85" s="37" t="s">
        <v>270</v>
      </c>
      <c r="D85" s="37" t="s">
        <v>271</v>
      </c>
      <c r="E85" s="37" t="s">
        <v>272</v>
      </c>
      <c r="F85" s="37" t="s">
        <v>273</v>
      </c>
      <c r="G85" s="37" t="s">
        <v>274</v>
      </c>
      <c r="H85" s="37">
        <v>99306713</v>
      </c>
      <c r="I85" s="71"/>
      <c r="J85" s="34"/>
    </row>
    <row r="86" spans="1:16">
      <c r="A86" s="27"/>
      <c r="B86" s="108"/>
      <c r="C86" s="73" t="s">
        <v>918</v>
      </c>
      <c r="D86" s="73"/>
      <c r="E86" s="73"/>
      <c r="F86" s="73" t="s">
        <v>925</v>
      </c>
      <c r="G86" s="114" t="s">
        <v>511</v>
      </c>
      <c r="H86" s="73"/>
      <c r="I86" s="73"/>
      <c r="J86" s="34"/>
      <c r="K86" s="21"/>
    </row>
    <row r="87" spans="1:16">
      <c r="A87" s="27"/>
      <c r="B87" s="54"/>
      <c r="C87" s="37" t="s">
        <v>275</v>
      </c>
      <c r="D87" s="37" t="s">
        <v>276</v>
      </c>
      <c r="E87" s="37" t="s">
        <v>277</v>
      </c>
      <c r="F87" s="37" t="s">
        <v>278</v>
      </c>
      <c r="G87" s="37" t="s">
        <v>98</v>
      </c>
      <c r="H87" s="37">
        <v>99463146</v>
      </c>
      <c r="I87" s="39"/>
      <c r="J87" s="64"/>
    </row>
    <row r="88" spans="1:16">
      <c r="A88" s="27"/>
      <c r="B88" s="108"/>
      <c r="C88" s="73" t="s">
        <v>919</v>
      </c>
      <c r="D88" s="73"/>
      <c r="E88" s="73"/>
      <c r="F88" s="73"/>
      <c r="G88" s="73"/>
      <c r="H88" s="73"/>
      <c r="I88" s="73"/>
      <c r="J88" s="34"/>
      <c r="K88" s="21"/>
    </row>
    <row r="89" spans="1:16">
      <c r="A89" s="27"/>
      <c r="B89" s="418" t="s">
        <v>1029</v>
      </c>
      <c r="C89" s="418"/>
      <c r="D89" s="418"/>
      <c r="E89" s="418"/>
      <c r="F89" s="418"/>
      <c r="G89" s="418"/>
      <c r="H89" s="418"/>
      <c r="I89" s="418"/>
      <c r="J89" s="34"/>
      <c r="K89" s="21"/>
    </row>
    <row r="90" spans="1:16">
      <c r="A90" s="27"/>
      <c r="B90" s="108"/>
      <c r="C90" s="73" t="s">
        <v>926</v>
      </c>
      <c r="D90" s="73" t="s">
        <v>511</v>
      </c>
      <c r="E90" s="73"/>
      <c r="F90" s="73"/>
      <c r="G90" s="73"/>
      <c r="H90" s="73"/>
      <c r="I90" s="73"/>
      <c r="J90" s="34"/>
      <c r="K90" s="21"/>
    </row>
    <row r="91" spans="1:16" s="19" customFormat="1" ht="27.75" customHeight="1">
      <c r="A91" s="27"/>
      <c r="B91" s="105"/>
      <c r="C91" s="236" t="s">
        <v>284</v>
      </c>
      <c r="D91" s="50" t="s">
        <v>285</v>
      </c>
      <c r="E91" s="50" t="s">
        <v>286</v>
      </c>
      <c r="F91" s="238" t="s">
        <v>730</v>
      </c>
      <c r="G91" s="50" t="s">
        <v>217</v>
      </c>
      <c r="H91" s="50">
        <v>22774947</v>
      </c>
      <c r="I91" s="128" t="s">
        <v>23</v>
      </c>
      <c r="J91" s="64"/>
      <c r="K91" s="21"/>
      <c r="L91" s="21"/>
      <c r="M91" s="21"/>
      <c r="N91" s="21"/>
      <c r="O91" s="21"/>
      <c r="P91" s="21"/>
    </row>
    <row r="92" spans="1:16">
      <c r="A92" s="27"/>
      <c r="B92" s="127"/>
      <c r="C92" s="37" t="s">
        <v>227</v>
      </c>
      <c r="D92" s="37" t="s">
        <v>59</v>
      </c>
      <c r="E92" s="37" t="s">
        <v>442</v>
      </c>
      <c r="F92" s="69" t="s">
        <v>228</v>
      </c>
      <c r="G92" s="37" t="s">
        <v>226</v>
      </c>
      <c r="H92" s="37">
        <v>99571958</v>
      </c>
      <c r="I92" s="39" t="s">
        <v>23</v>
      </c>
      <c r="J92" s="64"/>
    </row>
    <row r="93" spans="1:16">
      <c r="A93" s="27"/>
      <c r="B93" s="108"/>
      <c r="C93" s="73" t="s">
        <v>927</v>
      </c>
      <c r="D93" s="73" t="s">
        <v>511</v>
      </c>
      <c r="E93" s="73"/>
      <c r="F93" s="73"/>
      <c r="G93" s="73"/>
      <c r="H93" s="73"/>
      <c r="I93" s="73"/>
      <c r="J93" s="34"/>
      <c r="K93" s="21"/>
    </row>
    <row r="94" spans="1:16">
      <c r="A94" s="27"/>
      <c r="B94" s="108"/>
      <c r="C94" s="73" t="s">
        <v>928</v>
      </c>
      <c r="D94" s="73"/>
      <c r="E94" s="73"/>
      <c r="F94" s="73"/>
      <c r="G94" s="114"/>
      <c r="H94" s="73"/>
      <c r="I94" s="73"/>
      <c r="J94" s="34"/>
      <c r="K94" s="21"/>
    </row>
    <row r="95" spans="1:16">
      <c r="A95" s="27"/>
      <c r="B95" s="108"/>
      <c r="C95" s="73" t="s">
        <v>929</v>
      </c>
      <c r="D95" s="73" t="s">
        <v>511</v>
      </c>
      <c r="E95" s="73"/>
      <c r="F95" s="73"/>
      <c r="G95" s="73"/>
      <c r="H95" s="73"/>
      <c r="I95" s="73"/>
      <c r="J95" s="34"/>
      <c r="K95" s="21"/>
    </row>
    <row r="96" spans="1:16">
      <c r="A96" s="27"/>
      <c r="B96" s="108"/>
      <c r="C96" s="73" t="s">
        <v>930</v>
      </c>
      <c r="D96" s="73"/>
      <c r="E96" s="73"/>
      <c r="F96" s="73"/>
      <c r="G96" s="73"/>
      <c r="H96" s="73"/>
      <c r="I96" s="73"/>
      <c r="J96" s="34"/>
      <c r="K96" s="21"/>
    </row>
    <row r="97" spans="1:11">
      <c r="A97" s="27"/>
      <c r="B97" s="108"/>
      <c r="C97" s="73" t="s">
        <v>931</v>
      </c>
      <c r="D97" s="73"/>
      <c r="E97" s="73"/>
      <c r="F97" s="73" t="s">
        <v>921</v>
      </c>
      <c r="G97" s="73" t="s">
        <v>511</v>
      </c>
      <c r="H97" s="73"/>
      <c r="I97" s="73"/>
      <c r="J97" s="34"/>
      <c r="K97" s="21"/>
    </row>
    <row r="98" spans="1:11">
      <c r="A98" s="27"/>
      <c r="B98" s="108"/>
      <c r="C98" s="73" t="s">
        <v>552</v>
      </c>
      <c r="D98" s="73"/>
      <c r="E98" s="73"/>
      <c r="F98" s="73" t="s">
        <v>924</v>
      </c>
      <c r="G98" s="73" t="s">
        <v>511</v>
      </c>
      <c r="H98" s="73"/>
      <c r="I98" s="73"/>
      <c r="J98" s="34"/>
      <c r="K98" s="21"/>
    </row>
    <row r="99" spans="1:11">
      <c r="A99" s="27"/>
      <c r="B99" s="54"/>
      <c r="C99" s="37" t="s">
        <v>290</v>
      </c>
      <c r="D99" s="37" t="s">
        <v>291</v>
      </c>
      <c r="E99" s="37" t="s">
        <v>292</v>
      </c>
      <c r="F99" s="37" t="s">
        <v>293</v>
      </c>
      <c r="G99" s="37" t="s">
        <v>113</v>
      </c>
      <c r="H99" s="37">
        <v>22330217</v>
      </c>
      <c r="I99" s="51"/>
      <c r="J99" s="64"/>
    </row>
    <row r="100" spans="1:11">
      <c r="A100" s="27"/>
      <c r="B100" s="415" t="s">
        <v>1026</v>
      </c>
      <c r="C100" s="415"/>
      <c r="D100" s="415"/>
      <c r="E100" s="415"/>
      <c r="F100" s="415"/>
      <c r="G100" s="415"/>
      <c r="H100" s="415"/>
      <c r="I100" s="415"/>
      <c r="J100" s="34"/>
      <c r="K100" s="21"/>
    </row>
    <row r="101" spans="1:11">
      <c r="A101" s="27"/>
      <c r="B101" s="108"/>
      <c r="C101" s="73" t="s">
        <v>932</v>
      </c>
      <c r="D101" s="73"/>
      <c r="E101" s="73"/>
      <c r="F101" s="73"/>
      <c r="G101" s="73"/>
      <c r="H101" s="73"/>
      <c r="I101" s="73"/>
      <c r="J101" s="34"/>
      <c r="K101" s="21"/>
    </row>
    <row r="102" spans="1:11">
      <c r="A102" s="27"/>
      <c r="B102" s="108"/>
      <c r="C102" s="73" t="s">
        <v>933</v>
      </c>
      <c r="D102" s="73"/>
      <c r="E102" s="73"/>
      <c r="F102" s="73"/>
      <c r="G102" s="73"/>
      <c r="H102" s="73"/>
      <c r="I102" s="73"/>
      <c r="J102" s="34"/>
      <c r="K102" s="21"/>
    </row>
    <row r="103" spans="1:11">
      <c r="A103" s="27"/>
      <c r="B103" s="108"/>
      <c r="C103" s="73" t="s">
        <v>934</v>
      </c>
      <c r="D103" s="73" t="s">
        <v>511</v>
      </c>
      <c r="E103" s="73"/>
      <c r="F103" s="73"/>
      <c r="G103" s="73"/>
      <c r="H103" s="73"/>
      <c r="I103" s="73"/>
      <c r="J103" s="34"/>
      <c r="K103" s="21"/>
    </row>
    <row r="104" spans="1:11">
      <c r="A104" s="27"/>
      <c r="B104" s="108"/>
      <c r="C104" s="73" t="s">
        <v>1006</v>
      </c>
      <c r="D104" s="73"/>
      <c r="E104" s="73"/>
      <c r="F104" s="73"/>
      <c r="G104" s="114"/>
      <c r="H104" s="73"/>
      <c r="I104" s="73"/>
      <c r="J104" s="34"/>
      <c r="K104" s="21"/>
    </row>
    <row r="105" spans="1:11">
      <c r="A105" s="27"/>
      <c r="B105" s="108"/>
      <c r="C105" s="237" t="s">
        <v>935</v>
      </c>
      <c r="D105" s="73"/>
      <c r="E105" s="73"/>
      <c r="F105" s="73" t="s">
        <v>1051</v>
      </c>
      <c r="G105" s="73" t="s">
        <v>511</v>
      </c>
      <c r="H105" s="73"/>
      <c r="I105" s="73"/>
      <c r="J105" s="34"/>
      <c r="K105" s="21"/>
    </row>
    <row r="106" spans="1:11">
      <c r="A106" s="27"/>
      <c r="B106" s="108"/>
      <c r="C106" s="73" t="s">
        <v>937</v>
      </c>
      <c r="D106" s="73"/>
      <c r="E106" s="73"/>
      <c r="F106" s="73"/>
      <c r="G106" s="73"/>
      <c r="H106" s="73"/>
      <c r="I106" s="73"/>
      <c r="J106" s="34"/>
      <c r="K106" s="21"/>
    </row>
    <row r="107" spans="1:11">
      <c r="A107" s="27"/>
      <c r="B107" s="108"/>
      <c r="C107" s="73" t="s">
        <v>936</v>
      </c>
      <c r="D107" s="73" t="s">
        <v>511</v>
      </c>
      <c r="E107" s="73"/>
      <c r="F107" s="73"/>
      <c r="G107" s="73"/>
      <c r="H107" s="73"/>
      <c r="I107" s="73"/>
      <c r="J107" s="34"/>
      <c r="K107" s="21"/>
    </row>
    <row r="108" spans="1:11">
      <c r="A108" s="27"/>
      <c r="B108" s="54"/>
      <c r="C108" s="37" t="s">
        <v>296</v>
      </c>
      <c r="D108" s="37" t="s">
        <v>297</v>
      </c>
      <c r="E108" s="37" t="s">
        <v>298</v>
      </c>
      <c r="F108" s="37" t="s">
        <v>299</v>
      </c>
      <c r="G108" s="37" t="s">
        <v>98</v>
      </c>
      <c r="H108" s="37">
        <v>99463146</v>
      </c>
      <c r="I108" s="39"/>
      <c r="J108" s="64"/>
    </row>
    <row r="109" spans="1:11">
      <c r="A109" s="27">
        <v>5</v>
      </c>
      <c r="B109" s="54"/>
      <c r="C109" s="201" t="s">
        <v>1270</v>
      </c>
      <c r="D109" s="37" t="s">
        <v>33</v>
      </c>
      <c r="E109" s="37" t="s">
        <v>1094</v>
      </c>
      <c r="F109" s="37" t="s">
        <v>1105</v>
      </c>
      <c r="G109" s="37" t="s">
        <v>1007</v>
      </c>
      <c r="H109" s="50">
        <v>99318470</v>
      </c>
      <c r="I109" s="48" t="s">
        <v>23</v>
      </c>
      <c r="J109" s="34"/>
    </row>
    <row r="110" spans="1:11">
      <c r="A110" s="27"/>
      <c r="B110" s="96"/>
      <c r="C110" s="46" t="s">
        <v>1034</v>
      </c>
      <c r="D110" s="46" t="s">
        <v>304</v>
      </c>
      <c r="E110" s="46" t="s">
        <v>305</v>
      </c>
      <c r="F110" s="46" t="s">
        <v>306</v>
      </c>
      <c r="G110" s="46" t="s">
        <v>511</v>
      </c>
      <c r="H110" s="46">
        <v>22664737</v>
      </c>
      <c r="I110" s="129"/>
      <c r="J110" s="64"/>
    </row>
    <row r="111" spans="1:11">
      <c r="A111" s="27"/>
      <c r="B111" s="415" t="s">
        <v>1027</v>
      </c>
      <c r="C111" s="415"/>
      <c r="D111" s="415"/>
      <c r="E111" s="415"/>
      <c r="F111" s="415"/>
      <c r="G111" s="415"/>
      <c r="H111" s="415"/>
      <c r="I111" s="415"/>
      <c r="J111" s="34"/>
      <c r="K111" s="21"/>
    </row>
    <row r="112" spans="1:11">
      <c r="A112" s="27"/>
      <c r="B112" s="108"/>
      <c r="C112" s="73" t="s">
        <v>938</v>
      </c>
      <c r="D112" s="73"/>
      <c r="E112" s="73"/>
      <c r="F112" s="73"/>
      <c r="G112" s="73"/>
      <c r="H112" s="73"/>
      <c r="I112" s="73"/>
      <c r="J112" s="34"/>
      <c r="K112" s="21"/>
    </row>
    <row r="113" spans="1:11">
      <c r="A113" s="27"/>
      <c r="B113" s="108"/>
      <c r="C113" s="73" t="s">
        <v>558</v>
      </c>
      <c r="D113" s="73"/>
      <c r="E113" s="73"/>
      <c r="F113" s="73" t="s">
        <v>921</v>
      </c>
      <c r="G113" s="73" t="s">
        <v>511</v>
      </c>
      <c r="H113" s="73"/>
      <c r="I113" s="73"/>
      <c r="J113" s="34"/>
      <c r="K113" s="21"/>
    </row>
    <row r="114" spans="1:11">
      <c r="A114" s="27"/>
      <c r="B114" s="108"/>
      <c r="C114" s="73" t="s">
        <v>939</v>
      </c>
      <c r="D114" s="73"/>
      <c r="E114" s="73"/>
      <c r="F114" s="73"/>
      <c r="G114" s="73"/>
      <c r="H114" s="73"/>
      <c r="I114" s="73"/>
      <c r="J114" s="34"/>
      <c r="K114" s="21"/>
    </row>
    <row r="115" spans="1:11">
      <c r="A115" s="27"/>
      <c r="B115" s="108"/>
      <c r="C115" s="73" t="s">
        <v>549</v>
      </c>
      <c r="D115" s="73"/>
      <c r="E115" s="73"/>
      <c r="F115" s="73" t="s">
        <v>1051</v>
      </c>
      <c r="G115" s="73" t="s">
        <v>511</v>
      </c>
      <c r="H115" s="73"/>
      <c r="I115" s="73"/>
      <c r="J115" s="34"/>
      <c r="K115" s="21"/>
    </row>
    <row r="116" spans="1:11">
      <c r="A116" s="27"/>
      <c r="B116" s="108"/>
      <c r="C116" s="73" t="s">
        <v>940</v>
      </c>
      <c r="D116" s="73"/>
      <c r="E116" s="73"/>
      <c r="F116" s="73"/>
      <c r="G116" s="73"/>
      <c r="H116" s="73"/>
      <c r="I116" s="73"/>
      <c r="J116" s="34"/>
      <c r="K116" s="21"/>
    </row>
    <row r="117" spans="1:11">
      <c r="A117" s="27"/>
      <c r="B117" s="54"/>
      <c r="C117" s="37" t="s">
        <v>200</v>
      </c>
      <c r="D117" s="42" t="s">
        <v>201</v>
      </c>
      <c r="E117" s="37" t="s">
        <v>202</v>
      </c>
      <c r="F117" s="37" t="s">
        <v>203</v>
      </c>
      <c r="G117" s="37" t="s">
        <v>204</v>
      </c>
      <c r="H117" s="37">
        <v>22316238</v>
      </c>
      <c r="I117" s="51"/>
      <c r="J117" s="64"/>
    </row>
    <row r="118" spans="1:11">
      <c r="A118" s="27"/>
      <c r="B118" s="108"/>
      <c r="C118" s="73" t="s">
        <v>941</v>
      </c>
      <c r="D118" s="73"/>
      <c r="E118" s="73"/>
      <c r="F118" s="73"/>
      <c r="G118" s="73"/>
      <c r="H118" s="73"/>
      <c r="I118" s="73"/>
      <c r="J118" s="34"/>
      <c r="K118" s="21"/>
    </row>
    <row r="119" spans="1:11">
      <c r="A119" s="27"/>
      <c r="B119" s="126"/>
      <c r="C119" s="37" t="s">
        <v>209</v>
      </c>
      <c r="D119" s="42" t="s">
        <v>210</v>
      </c>
      <c r="E119" s="37" t="s">
        <v>211</v>
      </c>
      <c r="F119" s="37" t="s">
        <v>212</v>
      </c>
      <c r="G119" s="37" t="s">
        <v>77</v>
      </c>
      <c r="H119" s="37">
        <v>99618763</v>
      </c>
      <c r="I119" s="68"/>
      <c r="J119" s="34"/>
      <c r="K119" s="21"/>
    </row>
    <row r="120" spans="1:11">
      <c r="A120" s="27"/>
      <c r="B120" s="415" t="s">
        <v>1028</v>
      </c>
      <c r="C120" s="415"/>
      <c r="D120" s="415"/>
      <c r="E120" s="415"/>
      <c r="F120" s="415"/>
      <c r="G120" s="415"/>
      <c r="H120" s="415"/>
      <c r="I120" s="415"/>
      <c r="J120" s="34"/>
      <c r="K120" s="21"/>
    </row>
    <row r="121" spans="1:11">
      <c r="A121" s="27"/>
      <c r="B121" s="108"/>
      <c r="C121" s="73" t="s">
        <v>942</v>
      </c>
      <c r="D121" s="73"/>
      <c r="E121" s="73"/>
      <c r="F121" s="73"/>
      <c r="G121" s="73"/>
      <c r="H121" s="73"/>
      <c r="I121" s="73"/>
      <c r="J121" s="34"/>
      <c r="K121" s="21"/>
    </row>
    <row r="122" spans="1:11">
      <c r="A122" s="27"/>
      <c r="B122" s="108"/>
      <c r="C122" s="73" t="s">
        <v>943</v>
      </c>
      <c r="D122" s="73"/>
      <c r="E122" s="73"/>
      <c r="F122" s="73" t="s">
        <v>921</v>
      </c>
      <c r="G122" s="73" t="s">
        <v>511</v>
      </c>
      <c r="H122" s="73"/>
      <c r="I122" s="73"/>
      <c r="J122" s="34"/>
      <c r="K122" s="21"/>
    </row>
    <row r="123" spans="1:11">
      <c r="A123" s="27"/>
      <c r="B123" s="108"/>
      <c r="C123" s="73" t="s">
        <v>555</v>
      </c>
      <c r="D123" s="73"/>
      <c r="E123" s="73"/>
      <c r="F123" s="73" t="s">
        <v>944</v>
      </c>
      <c r="G123" s="73" t="s">
        <v>1120</v>
      </c>
      <c r="H123" s="73"/>
      <c r="I123" s="73"/>
      <c r="J123" s="34"/>
      <c r="K123" s="21"/>
    </row>
    <row r="124" spans="1:11">
      <c r="A124" s="27"/>
      <c r="B124" s="108"/>
      <c r="C124" s="73" t="s">
        <v>945</v>
      </c>
      <c r="D124" s="73"/>
      <c r="E124" s="73"/>
      <c r="F124" s="73" t="s">
        <v>946</v>
      </c>
      <c r="G124" s="73" t="s">
        <v>511</v>
      </c>
      <c r="H124" s="73"/>
      <c r="I124" s="73"/>
      <c r="J124" s="34"/>
      <c r="K124" s="21"/>
    </row>
    <row r="125" spans="1:11">
      <c r="A125" s="27"/>
      <c r="B125" s="108"/>
      <c r="C125" s="73" t="s">
        <v>904</v>
      </c>
      <c r="D125" s="73"/>
      <c r="E125" s="73"/>
      <c r="F125" s="73" t="s">
        <v>947</v>
      </c>
      <c r="G125" s="73" t="s">
        <v>511</v>
      </c>
      <c r="H125" s="73"/>
      <c r="I125" s="73"/>
      <c r="J125" s="34"/>
      <c r="K125" s="21"/>
    </row>
    <row r="126" spans="1:11">
      <c r="A126" s="27"/>
      <c r="B126" s="54"/>
      <c r="C126" s="37" t="s">
        <v>213</v>
      </c>
      <c r="D126" s="42" t="s">
        <v>214</v>
      </c>
      <c r="E126" s="37" t="s">
        <v>215</v>
      </c>
      <c r="F126" s="37" t="s">
        <v>216</v>
      </c>
      <c r="G126" s="37" t="s">
        <v>217</v>
      </c>
      <c r="H126" s="37">
        <v>22774947</v>
      </c>
      <c r="I126" s="39" t="s">
        <v>23</v>
      </c>
      <c r="J126" s="34"/>
    </row>
    <row r="127" spans="1:11">
      <c r="A127" s="27"/>
      <c r="B127" s="415" t="s">
        <v>1024</v>
      </c>
      <c r="C127" s="415"/>
      <c r="D127" s="415"/>
      <c r="E127" s="415"/>
      <c r="F127" s="415"/>
      <c r="G127" s="415"/>
      <c r="H127" s="415"/>
      <c r="I127" s="415"/>
      <c r="J127" s="34"/>
      <c r="K127" s="21"/>
    </row>
    <row r="128" spans="1:11">
      <c r="A128" s="27"/>
      <c r="B128" s="108"/>
      <c r="C128" s="73" t="s">
        <v>948</v>
      </c>
      <c r="D128" s="73"/>
      <c r="E128" s="73"/>
      <c r="F128" s="73" t="s">
        <v>921</v>
      </c>
      <c r="G128" s="73" t="s">
        <v>511</v>
      </c>
      <c r="H128" s="73"/>
      <c r="I128" s="73"/>
      <c r="J128" s="34"/>
      <c r="K128" s="21"/>
    </row>
    <row r="129" spans="1:11">
      <c r="A129" s="27"/>
      <c r="B129" s="108"/>
      <c r="C129" s="73" t="s">
        <v>554</v>
      </c>
      <c r="D129" s="73"/>
      <c r="E129" s="73"/>
      <c r="F129" s="73" t="s">
        <v>944</v>
      </c>
      <c r="G129" s="73" t="s">
        <v>511</v>
      </c>
      <c r="H129" s="73"/>
      <c r="I129" s="73"/>
      <c r="J129" s="34"/>
      <c r="K129" s="21"/>
    </row>
    <row r="130" spans="1:11">
      <c r="A130" s="27"/>
      <c r="B130" s="108"/>
      <c r="C130" s="73" t="s">
        <v>950</v>
      </c>
      <c r="D130" s="73"/>
      <c r="E130" s="73"/>
      <c r="F130" s="73"/>
      <c r="G130" s="73"/>
      <c r="H130" s="73"/>
      <c r="I130" s="73"/>
      <c r="J130" s="34"/>
      <c r="K130" s="21"/>
    </row>
    <row r="131" spans="1:11">
      <c r="A131" s="27"/>
      <c r="B131" s="108"/>
      <c r="C131" s="37" t="s">
        <v>1031</v>
      </c>
      <c r="D131" s="73" t="s">
        <v>511</v>
      </c>
      <c r="E131" s="73"/>
      <c r="F131" s="73"/>
      <c r="G131" s="73"/>
      <c r="H131" s="73"/>
      <c r="I131" s="73"/>
      <c r="J131" s="34"/>
      <c r="K131" s="21"/>
    </row>
    <row r="132" spans="1:11">
      <c r="A132" s="27"/>
      <c r="B132" s="415" t="s">
        <v>1023</v>
      </c>
      <c r="C132" s="415"/>
      <c r="D132" s="415"/>
      <c r="E132" s="415"/>
      <c r="F132" s="415"/>
      <c r="G132" s="415"/>
      <c r="H132" s="415"/>
      <c r="I132" s="415"/>
      <c r="J132" s="34"/>
      <c r="K132" s="21"/>
    </row>
    <row r="133" spans="1:11">
      <c r="A133" s="27"/>
      <c r="B133" s="54"/>
      <c r="C133" s="37" t="s">
        <v>218</v>
      </c>
      <c r="D133" s="37" t="s">
        <v>219</v>
      </c>
      <c r="E133" s="37" t="s">
        <v>1019</v>
      </c>
      <c r="F133" s="37" t="s">
        <v>220</v>
      </c>
      <c r="G133" s="37" t="s">
        <v>221</v>
      </c>
      <c r="H133" s="37">
        <v>22481152</v>
      </c>
      <c r="I133" s="39" t="s">
        <v>23</v>
      </c>
      <c r="J133" s="34"/>
    </row>
    <row r="134" spans="1:11">
      <c r="A134" s="27"/>
      <c r="B134" s="108"/>
      <c r="C134" s="73" t="s">
        <v>951</v>
      </c>
      <c r="D134" s="73"/>
      <c r="E134" s="73"/>
      <c r="F134" s="73"/>
      <c r="G134" s="73"/>
      <c r="H134" s="73"/>
      <c r="I134" s="73"/>
      <c r="J134" s="34"/>
      <c r="K134" s="21"/>
    </row>
    <row r="135" spans="1:11" s="21" customFormat="1">
      <c r="A135" s="27"/>
      <c r="B135" s="126"/>
      <c r="C135" s="37" t="s">
        <v>444</v>
      </c>
      <c r="D135" s="42"/>
      <c r="E135" s="37" t="s">
        <v>445</v>
      </c>
      <c r="F135" s="37" t="s">
        <v>446</v>
      </c>
      <c r="G135" s="37" t="s">
        <v>511</v>
      </c>
      <c r="H135" s="37"/>
      <c r="I135" s="68"/>
      <c r="J135" s="34"/>
    </row>
    <row r="136" spans="1:11">
      <c r="A136" s="27"/>
      <c r="B136" s="415" t="s">
        <v>1022</v>
      </c>
      <c r="C136" s="415"/>
      <c r="D136" s="415"/>
      <c r="E136" s="415"/>
      <c r="F136" s="415"/>
      <c r="G136" s="415"/>
      <c r="H136" s="415"/>
      <c r="I136" s="415"/>
      <c r="J136" s="34"/>
      <c r="K136" s="21"/>
    </row>
    <row r="137" spans="1:11">
      <c r="A137" s="27"/>
      <c r="B137" s="54"/>
      <c r="C137" s="37" t="s">
        <v>234</v>
      </c>
      <c r="D137" s="37" t="s">
        <v>235</v>
      </c>
      <c r="E137" s="37" t="s">
        <v>236</v>
      </c>
      <c r="F137" s="37" t="s">
        <v>237</v>
      </c>
      <c r="G137" s="37" t="s">
        <v>238</v>
      </c>
      <c r="H137" s="37">
        <v>99666131</v>
      </c>
      <c r="I137" s="71"/>
      <c r="J137" s="34"/>
    </row>
    <row r="138" spans="1:11">
      <c r="A138" s="27"/>
      <c r="B138" s="108"/>
      <c r="C138" s="73" t="s">
        <v>952</v>
      </c>
      <c r="D138" s="73"/>
      <c r="E138" s="73"/>
      <c r="F138" s="73"/>
      <c r="G138" s="73"/>
      <c r="H138" s="73"/>
      <c r="I138" s="73"/>
      <c r="J138" s="34"/>
      <c r="K138" s="21"/>
    </row>
    <row r="139" spans="1:11">
      <c r="A139" s="27"/>
      <c r="B139" s="45"/>
      <c r="C139" s="201" t="s">
        <v>222</v>
      </c>
      <c r="D139" s="37" t="s">
        <v>223</v>
      </c>
      <c r="E139" s="37" t="s">
        <v>224</v>
      </c>
      <c r="F139" s="37" t="s">
        <v>225</v>
      </c>
      <c r="G139" s="37" t="s">
        <v>226</v>
      </c>
      <c r="H139" s="37">
        <v>99571958</v>
      </c>
      <c r="I139" s="39" t="s">
        <v>23</v>
      </c>
      <c r="J139" s="64"/>
    </row>
    <row r="140" spans="1:11">
      <c r="A140" s="27"/>
      <c r="B140" s="108"/>
      <c r="C140" s="73" t="s">
        <v>953</v>
      </c>
      <c r="D140" s="73"/>
      <c r="E140" s="73"/>
      <c r="F140" s="73"/>
      <c r="G140" s="73"/>
      <c r="H140" s="73"/>
      <c r="I140" s="73"/>
      <c r="J140" s="34"/>
      <c r="K140" s="21"/>
    </row>
    <row r="141" spans="1:11">
      <c r="A141" s="27"/>
      <c r="B141" s="415" t="s">
        <v>1021</v>
      </c>
      <c r="C141" s="415"/>
      <c r="D141" s="415"/>
      <c r="E141" s="415"/>
      <c r="F141" s="415"/>
      <c r="G141" s="415"/>
      <c r="H141" s="415"/>
      <c r="I141" s="415"/>
      <c r="J141" s="34"/>
      <c r="K141" s="21"/>
    </row>
    <row r="142" spans="1:11">
      <c r="A142" s="27"/>
      <c r="B142" s="108"/>
      <c r="C142" s="73" t="s">
        <v>954</v>
      </c>
      <c r="D142" s="73" t="s">
        <v>511</v>
      </c>
      <c r="E142" s="73"/>
      <c r="F142" s="73"/>
      <c r="G142" s="73"/>
      <c r="H142" s="73"/>
      <c r="I142" s="73"/>
      <c r="J142" s="34"/>
      <c r="K142" s="21"/>
    </row>
    <row r="143" spans="1:11">
      <c r="A143" s="27"/>
      <c r="B143" s="54"/>
      <c r="C143" s="37" t="s">
        <v>229</v>
      </c>
      <c r="D143" s="42" t="s">
        <v>230</v>
      </c>
      <c r="E143" s="37" t="s">
        <v>231</v>
      </c>
      <c r="F143" s="37" t="s">
        <v>232</v>
      </c>
      <c r="G143" s="37" t="s">
        <v>233</v>
      </c>
      <c r="H143" s="37">
        <v>22383542</v>
      </c>
      <c r="I143" s="51"/>
      <c r="J143" s="64"/>
    </row>
    <row r="144" spans="1:11">
      <c r="A144" s="27"/>
      <c r="B144" s="54"/>
      <c r="C144" s="37" t="s">
        <v>239</v>
      </c>
      <c r="D144" s="42" t="s">
        <v>240</v>
      </c>
      <c r="E144" s="37" t="s">
        <v>241</v>
      </c>
      <c r="F144" s="37" t="s">
        <v>242</v>
      </c>
      <c r="G144" s="37" t="s">
        <v>52</v>
      </c>
      <c r="H144" s="37" t="s">
        <v>53</v>
      </c>
      <c r="I144" s="39" t="s">
        <v>23</v>
      </c>
      <c r="J144" s="64"/>
    </row>
    <row r="145" spans="1:11">
      <c r="A145" s="27"/>
      <c r="B145" s="415" t="s">
        <v>1020</v>
      </c>
      <c r="C145" s="415"/>
      <c r="D145" s="415"/>
      <c r="E145" s="415"/>
      <c r="F145" s="415"/>
      <c r="G145" s="415"/>
      <c r="H145" s="415"/>
      <c r="I145" s="415"/>
      <c r="J145" s="34"/>
      <c r="K145" s="21"/>
    </row>
    <row r="146" spans="1:11">
      <c r="A146" s="27"/>
      <c r="B146" s="108"/>
      <c r="C146" s="73" t="s">
        <v>955</v>
      </c>
      <c r="D146" s="73"/>
      <c r="E146" s="73"/>
      <c r="F146" s="73"/>
      <c r="G146" s="73"/>
      <c r="H146" s="73"/>
      <c r="I146" s="73"/>
      <c r="J146" s="34"/>
      <c r="K146" s="21"/>
    </row>
    <row r="147" spans="1:11">
      <c r="A147" s="27"/>
      <c r="B147" s="54"/>
      <c r="C147" s="201" t="s">
        <v>243</v>
      </c>
      <c r="D147" s="42" t="s">
        <v>244</v>
      </c>
      <c r="E147" s="37" t="s">
        <v>245</v>
      </c>
      <c r="F147" s="37" t="s">
        <v>246</v>
      </c>
      <c r="G147" s="37" t="s">
        <v>247</v>
      </c>
      <c r="H147" s="37">
        <v>99713089</v>
      </c>
      <c r="I147" s="39" t="s">
        <v>23</v>
      </c>
      <c r="J147" s="64"/>
    </row>
    <row r="148" spans="1:11">
      <c r="A148" s="27"/>
      <c r="B148" s="415" t="s">
        <v>1025</v>
      </c>
      <c r="C148" s="415"/>
      <c r="D148" s="415"/>
      <c r="E148" s="415"/>
      <c r="F148" s="415"/>
      <c r="G148" s="415"/>
      <c r="H148" s="415"/>
      <c r="I148" s="415"/>
      <c r="J148" s="34"/>
      <c r="K148" s="21"/>
    </row>
    <row r="149" spans="1:11">
      <c r="A149" s="27"/>
      <c r="B149" s="108"/>
      <c r="C149" s="73" t="s">
        <v>956</v>
      </c>
      <c r="D149" s="73"/>
      <c r="E149" s="73"/>
      <c r="F149" s="73" t="s">
        <v>957</v>
      </c>
      <c r="G149" s="73"/>
      <c r="H149" s="73"/>
      <c r="I149" s="73"/>
      <c r="J149" s="34"/>
      <c r="K149" s="21"/>
    </row>
    <row r="150" spans="1:11">
      <c r="A150" s="27"/>
      <c r="B150" s="108"/>
      <c r="C150" s="73" t="s">
        <v>958</v>
      </c>
      <c r="D150" s="73"/>
      <c r="E150" s="73"/>
      <c r="F150" s="73" t="s">
        <v>1051</v>
      </c>
      <c r="G150" s="73" t="s">
        <v>511</v>
      </c>
      <c r="H150" s="73"/>
      <c r="I150" s="73"/>
      <c r="J150" s="34"/>
      <c r="K150" s="21"/>
    </row>
    <row r="151" spans="1:11">
      <c r="A151" s="27"/>
      <c r="B151" s="108"/>
      <c r="C151" s="73" t="s">
        <v>959</v>
      </c>
      <c r="D151" s="73"/>
      <c r="E151" s="73"/>
      <c r="F151" s="73" t="s">
        <v>957</v>
      </c>
      <c r="G151" s="73"/>
      <c r="H151" s="73"/>
      <c r="I151" s="73"/>
      <c r="J151" s="34"/>
      <c r="K151" s="21"/>
    </row>
    <row r="152" spans="1:11">
      <c r="A152" s="27"/>
      <c r="B152" s="108"/>
      <c r="C152" s="73" t="s">
        <v>553</v>
      </c>
      <c r="D152" s="73"/>
      <c r="E152" s="73"/>
      <c r="F152" s="73" t="s">
        <v>944</v>
      </c>
      <c r="G152" s="73" t="s">
        <v>511</v>
      </c>
      <c r="H152" s="73"/>
      <c r="I152" s="73"/>
      <c r="J152" s="34"/>
      <c r="K152" s="21"/>
    </row>
    <row r="153" spans="1:11">
      <c r="A153" s="27"/>
      <c r="B153" s="108"/>
      <c r="C153" s="73" t="s">
        <v>960</v>
      </c>
      <c r="D153" s="73"/>
      <c r="E153" s="73"/>
      <c r="F153" s="73"/>
      <c r="G153" s="73"/>
      <c r="H153" s="73"/>
      <c r="I153" s="73"/>
      <c r="J153" s="34"/>
      <c r="K153" s="21"/>
    </row>
    <row r="154" spans="1:11">
      <c r="A154" s="27"/>
      <c r="B154" s="108"/>
      <c r="C154" s="73" t="s">
        <v>961</v>
      </c>
      <c r="D154" s="73" t="s">
        <v>511</v>
      </c>
      <c r="E154" s="73"/>
      <c r="F154" s="73"/>
      <c r="G154" s="73"/>
      <c r="H154" s="73"/>
      <c r="I154" s="73"/>
      <c r="J154" s="34"/>
      <c r="K154" s="21"/>
    </row>
    <row r="155" spans="1:11">
      <c r="A155" s="27"/>
      <c r="B155" s="415" t="s">
        <v>1016</v>
      </c>
      <c r="C155" s="415"/>
      <c r="D155" s="415"/>
      <c r="E155" s="415"/>
      <c r="F155" s="415"/>
      <c r="G155" s="415"/>
      <c r="H155" s="415"/>
      <c r="I155" s="415"/>
      <c r="J155" s="34"/>
      <c r="K155" s="21"/>
    </row>
    <row r="156" spans="1:11">
      <c r="A156" s="27"/>
      <c r="B156" s="108"/>
      <c r="C156" s="237" t="s">
        <v>1088</v>
      </c>
      <c r="D156" s="73"/>
      <c r="E156" s="73"/>
      <c r="F156" s="73"/>
      <c r="G156" s="73"/>
      <c r="H156" s="73"/>
      <c r="I156" s="73"/>
      <c r="J156" s="34"/>
      <c r="K156" s="21"/>
    </row>
    <row r="157" spans="1:11">
      <c r="A157" s="27"/>
      <c r="B157" s="126"/>
      <c r="C157" s="37" t="s">
        <v>316</v>
      </c>
      <c r="D157" s="42" t="s">
        <v>310</v>
      </c>
      <c r="E157" s="37" t="s">
        <v>317</v>
      </c>
      <c r="F157" s="37" t="s">
        <v>318</v>
      </c>
      <c r="G157" s="37" t="s">
        <v>77</v>
      </c>
      <c r="H157" s="37">
        <v>99618763</v>
      </c>
      <c r="I157" s="68"/>
      <c r="J157" s="34"/>
      <c r="K157" s="21"/>
    </row>
    <row r="158" spans="1:11">
      <c r="A158" s="27"/>
      <c r="B158" s="126"/>
      <c r="C158" s="37" t="s">
        <v>313</v>
      </c>
      <c r="D158" s="42" t="s">
        <v>310</v>
      </c>
      <c r="E158" s="37" t="s">
        <v>314</v>
      </c>
      <c r="F158" s="37" t="s">
        <v>315</v>
      </c>
      <c r="G158" s="37" t="s">
        <v>77</v>
      </c>
      <c r="H158" s="37">
        <v>99618763</v>
      </c>
      <c r="I158" s="68"/>
      <c r="J158" s="34"/>
      <c r="K158" s="21"/>
    </row>
    <row r="159" spans="1:11">
      <c r="A159" s="27"/>
      <c r="B159" s="415" t="s">
        <v>1374</v>
      </c>
      <c r="C159" s="415"/>
      <c r="D159" s="415"/>
      <c r="E159" s="415"/>
      <c r="F159" s="415"/>
      <c r="G159" s="415"/>
      <c r="H159" s="415"/>
      <c r="I159" s="415"/>
      <c r="J159" s="34"/>
      <c r="K159" s="21"/>
    </row>
    <row r="160" spans="1:11">
      <c r="A160" s="27"/>
      <c r="B160" s="45"/>
      <c r="C160" s="201" t="s">
        <v>1281</v>
      </c>
      <c r="D160" s="37" t="s">
        <v>511</v>
      </c>
      <c r="E160" s="37"/>
      <c r="F160" s="69" t="s">
        <v>1193</v>
      </c>
      <c r="G160" s="37" t="s">
        <v>511</v>
      </c>
      <c r="H160" s="37" t="s">
        <v>511</v>
      </c>
      <c r="I160" s="39"/>
      <c r="J160" s="34"/>
    </row>
    <row r="161" spans="1:11">
      <c r="A161" s="27"/>
      <c r="B161" s="131"/>
      <c r="C161" s="131"/>
      <c r="D161" s="131"/>
      <c r="E161" s="131"/>
      <c r="F161" s="131"/>
      <c r="G161" s="131"/>
      <c r="H161" s="131"/>
      <c r="I161" s="131"/>
      <c r="J161" s="34"/>
      <c r="K161" s="21"/>
    </row>
    <row r="163" spans="1:11" ht="126.75" customHeight="1">
      <c r="B163" s="222" t="s">
        <v>1372</v>
      </c>
      <c r="C163" s="221" t="s">
        <v>1351</v>
      </c>
      <c r="D163" s="221" t="s">
        <v>1346</v>
      </c>
      <c r="E163" s="221" t="s">
        <v>1347</v>
      </c>
      <c r="F163" s="223" t="s">
        <v>1348</v>
      </c>
      <c r="G163" s="223" t="s">
        <v>1353</v>
      </c>
      <c r="H163" s="223" t="s">
        <v>1375</v>
      </c>
    </row>
    <row r="164" spans="1:11">
      <c r="B164" s="224" t="s">
        <v>1300</v>
      </c>
      <c r="C164" s="225">
        <v>0.3</v>
      </c>
      <c r="D164" s="226">
        <v>0.4</v>
      </c>
      <c r="E164" s="225">
        <v>0.3</v>
      </c>
      <c r="F164" s="226"/>
      <c r="G164" s="222"/>
      <c r="H164" s="226"/>
    </row>
    <row r="165" spans="1:11">
      <c r="B165" s="201" t="s">
        <v>1088</v>
      </c>
      <c r="C165" s="18">
        <v>5</v>
      </c>
      <c r="D165" s="18">
        <v>5</v>
      </c>
      <c r="E165" s="227">
        <v>1</v>
      </c>
      <c r="F165" s="116"/>
      <c r="G165" s="18"/>
      <c r="H165" s="18"/>
    </row>
    <row r="166" spans="1:11">
      <c r="B166" s="209" t="s">
        <v>1296</v>
      </c>
      <c r="C166" s="230">
        <f>100*C165/5*C164</f>
        <v>30</v>
      </c>
      <c r="D166" s="230">
        <f>100*D165/5*D164</f>
        <v>40</v>
      </c>
      <c r="E166" s="230">
        <f>100*E165/5*E164</f>
        <v>6</v>
      </c>
      <c r="F166" s="116"/>
      <c r="G166" s="229">
        <f>SUM(C166:E166)</f>
        <v>76</v>
      </c>
      <c r="H166" s="18">
        <f>RANK(G166,$G$166:$G$190)+COUNTIF($G166:G$166,G166)-1</f>
        <v>4</v>
      </c>
    </row>
    <row r="167" spans="1:11">
      <c r="B167" s="201" t="s">
        <v>1039</v>
      </c>
      <c r="C167" s="18">
        <v>5</v>
      </c>
      <c r="D167" s="18">
        <v>5</v>
      </c>
      <c r="E167" s="18">
        <v>1</v>
      </c>
      <c r="F167" s="116"/>
      <c r="G167" s="229"/>
      <c r="H167" s="18"/>
    </row>
    <row r="168" spans="1:11">
      <c r="B168" s="209" t="s">
        <v>1296</v>
      </c>
      <c r="C168" s="230">
        <f>100*C167/5*C164</f>
        <v>30</v>
      </c>
      <c r="D168" s="230">
        <f>100*D167/5*D164</f>
        <v>40</v>
      </c>
      <c r="E168" s="230">
        <f>100*E167/5*E164</f>
        <v>6</v>
      </c>
      <c r="F168" s="228"/>
      <c r="G168" s="229">
        <f>SUM(C168:E168)</f>
        <v>76</v>
      </c>
      <c r="H168" s="231">
        <f>RANK(G168,$G$166:$G$190)+COUNTIF($G$166:G168,G168)-1</f>
        <v>5</v>
      </c>
    </row>
    <row r="169" spans="1:11">
      <c r="B169" s="237" t="s">
        <v>180</v>
      </c>
      <c r="C169" s="18">
        <v>5</v>
      </c>
      <c r="D169" s="18">
        <v>3</v>
      </c>
      <c r="E169" s="18">
        <v>1</v>
      </c>
      <c r="F169" s="116"/>
      <c r="G169" s="229"/>
      <c r="H169" s="18"/>
    </row>
    <row r="170" spans="1:11">
      <c r="B170" s="209" t="s">
        <v>1296</v>
      </c>
      <c r="C170" s="230">
        <f>100*C169/5*C164</f>
        <v>30</v>
      </c>
      <c r="D170" s="230">
        <f>100*D169/5*D164</f>
        <v>24</v>
      </c>
      <c r="E170" s="230">
        <f>100*E169/5*E164</f>
        <v>6</v>
      </c>
      <c r="F170" s="228"/>
      <c r="G170" s="229">
        <f t="shared" ref="G170:G182" si="0">SUM(C170:E170)</f>
        <v>60</v>
      </c>
      <c r="H170" s="231">
        <f>RANK(G170,$G$166:$G$190)+COUNTIF($G$166:G170,G170)-1</f>
        <v>11</v>
      </c>
    </row>
    <row r="171" spans="1:11">
      <c r="B171" s="201" t="s">
        <v>188</v>
      </c>
      <c r="C171" s="18">
        <v>3</v>
      </c>
      <c r="D171" s="18">
        <v>3</v>
      </c>
      <c r="E171" s="18">
        <v>1</v>
      </c>
      <c r="F171" s="116"/>
      <c r="G171" s="229"/>
      <c r="H171" s="18"/>
    </row>
    <row r="172" spans="1:11">
      <c r="B172" s="209" t="s">
        <v>1296</v>
      </c>
      <c r="C172" s="230">
        <f>100*C171/5*C164</f>
        <v>18</v>
      </c>
      <c r="D172" s="230">
        <f>100*D171/5*D164</f>
        <v>24</v>
      </c>
      <c r="E172" s="230">
        <f>100*E171/5*E164</f>
        <v>6</v>
      </c>
      <c r="F172" s="228"/>
      <c r="G172" s="229">
        <f t="shared" si="0"/>
        <v>48</v>
      </c>
      <c r="H172" s="231">
        <f>RANK(G172,$G$166:$G$190)+COUNTIF($G$166:G172,G172)-1</f>
        <v>12</v>
      </c>
    </row>
    <row r="173" spans="1:11">
      <c r="B173" s="201" t="s">
        <v>1189</v>
      </c>
      <c r="C173" s="18">
        <v>5</v>
      </c>
      <c r="D173" s="18">
        <v>5</v>
      </c>
      <c r="E173" s="18">
        <v>1</v>
      </c>
      <c r="F173" s="116"/>
      <c r="G173" s="229"/>
      <c r="H173" s="18"/>
    </row>
    <row r="174" spans="1:11">
      <c r="B174" s="209" t="s">
        <v>1296</v>
      </c>
      <c r="C174" s="230">
        <f>100*C173/5*C164</f>
        <v>30</v>
      </c>
      <c r="D174" s="230">
        <f>100*D173/5*D164</f>
        <v>40</v>
      </c>
      <c r="E174" s="230">
        <f>100*E173/5*E164</f>
        <v>6</v>
      </c>
      <c r="F174" s="228"/>
      <c r="G174" s="229">
        <f>SUM(C174:E174)</f>
        <v>76</v>
      </c>
      <c r="H174" s="18">
        <f>RANK(G174,$G$166:$G$190)+COUNTIF($G$166:G174,G174)-1</f>
        <v>6</v>
      </c>
    </row>
    <row r="175" spans="1:11">
      <c r="B175" s="218" t="s">
        <v>550</v>
      </c>
      <c r="C175" s="18">
        <v>5</v>
      </c>
      <c r="D175" s="18">
        <v>5</v>
      </c>
      <c r="E175" s="18">
        <v>1</v>
      </c>
      <c r="F175" s="116"/>
      <c r="G175" s="229"/>
      <c r="H175" s="18"/>
    </row>
    <row r="176" spans="1:11">
      <c r="B176" s="209" t="s">
        <v>1296</v>
      </c>
      <c r="C176" s="230">
        <f>100*C175/5*C164</f>
        <v>30</v>
      </c>
      <c r="D176" s="230">
        <f>100*D175/5*D164</f>
        <v>40</v>
      </c>
      <c r="E176" s="230">
        <f>100*E175/5*E164</f>
        <v>6</v>
      </c>
      <c r="F176" s="228"/>
      <c r="G176" s="229">
        <f t="shared" si="0"/>
        <v>76</v>
      </c>
      <c r="H176" s="18">
        <f>RANK(G176,$G$166:$G$190)+COUNTIF($G$166:G176,G176)-1</f>
        <v>7</v>
      </c>
    </row>
    <row r="177" spans="2:8">
      <c r="B177" s="201" t="s">
        <v>477</v>
      </c>
      <c r="C177" s="18">
        <v>3</v>
      </c>
      <c r="D177" s="18">
        <v>5</v>
      </c>
      <c r="E177" s="18">
        <v>1</v>
      </c>
      <c r="F177" s="116"/>
      <c r="G177" s="229"/>
      <c r="H177" s="18"/>
    </row>
    <row r="178" spans="2:8">
      <c r="B178" s="209" t="s">
        <v>1296</v>
      </c>
      <c r="C178" s="230">
        <f>100*C177/5*C164</f>
        <v>18</v>
      </c>
      <c r="D178" s="230">
        <f>100*D177/5*D164</f>
        <v>40</v>
      </c>
      <c r="E178" s="230">
        <f>100*E177/5*E164</f>
        <v>6</v>
      </c>
      <c r="F178" s="228"/>
      <c r="G178" s="229">
        <f>SUM(C178:E178)</f>
        <v>64</v>
      </c>
      <c r="H178" s="18">
        <f>RANK(G178,$G$166:$G$190)+COUNTIF($G$166:G178,G178)-1</f>
        <v>10</v>
      </c>
    </row>
    <row r="179" spans="2:8">
      <c r="B179" s="236" t="s">
        <v>284</v>
      </c>
      <c r="C179" s="18">
        <v>3</v>
      </c>
      <c r="D179" s="18">
        <v>3</v>
      </c>
      <c r="E179" s="18">
        <v>1</v>
      </c>
      <c r="F179" s="116"/>
      <c r="G179" s="229"/>
      <c r="H179" s="18"/>
    </row>
    <row r="180" spans="2:8">
      <c r="B180" s="209" t="s">
        <v>1296</v>
      </c>
      <c r="C180" s="230">
        <f>100*C179/5*C164</f>
        <v>18</v>
      </c>
      <c r="D180" s="230">
        <f>100*D179/5*D164</f>
        <v>24</v>
      </c>
      <c r="E180" s="230">
        <f>100*E179/5*E164</f>
        <v>6</v>
      </c>
      <c r="F180" s="228"/>
      <c r="G180" s="229">
        <f t="shared" si="0"/>
        <v>48</v>
      </c>
      <c r="H180" s="18">
        <f>RANK(G180,$G$166:$G$190)+COUNTIF($G$166:G180,G180)-1</f>
        <v>13</v>
      </c>
    </row>
    <row r="181" spans="2:8">
      <c r="B181" s="237" t="s">
        <v>935</v>
      </c>
      <c r="C181" s="18">
        <v>5</v>
      </c>
      <c r="D181" s="18">
        <v>5</v>
      </c>
      <c r="E181" s="18">
        <v>1</v>
      </c>
      <c r="F181" s="116"/>
      <c r="G181" s="229"/>
      <c r="H181" s="18"/>
    </row>
    <row r="182" spans="2:8">
      <c r="B182" s="209" t="s">
        <v>1296</v>
      </c>
      <c r="C182" s="230">
        <f>100*C181/5*C164</f>
        <v>30</v>
      </c>
      <c r="D182" s="230">
        <f>100*D181/5*D164</f>
        <v>40</v>
      </c>
      <c r="E182" s="230">
        <f>100*E181/5*E164</f>
        <v>6</v>
      </c>
      <c r="F182" s="228"/>
      <c r="G182" s="229">
        <f t="shared" si="0"/>
        <v>76</v>
      </c>
      <c r="H182" s="231">
        <f>RANK(G182,$G$166:$G$190)+COUNTIF($G$166:G182,G182)-1</f>
        <v>8</v>
      </c>
    </row>
    <row r="183" spans="2:8">
      <c r="B183" s="201" t="s">
        <v>222</v>
      </c>
      <c r="C183" s="18">
        <v>5</v>
      </c>
      <c r="D183" s="18">
        <v>5</v>
      </c>
      <c r="E183" s="18">
        <v>5</v>
      </c>
      <c r="F183" s="116"/>
      <c r="G183" s="229"/>
      <c r="H183" s="18"/>
    </row>
    <row r="184" spans="2:8">
      <c r="B184" s="209" t="s">
        <v>1296</v>
      </c>
      <c r="C184" s="230">
        <f>100*C183/5*C164</f>
        <v>30</v>
      </c>
      <c r="D184" s="230">
        <f>100*D183/5*D164</f>
        <v>40</v>
      </c>
      <c r="E184" s="230">
        <f>100*E183/5*E164</f>
        <v>30</v>
      </c>
      <c r="F184" s="228"/>
      <c r="G184" s="229">
        <f>SUM(C184:E184)</f>
        <v>100</v>
      </c>
      <c r="H184" s="18">
        <f>RANK(G184,$G$166:$G$190)+COUNTIF($G$166:G184,G184)-1</f>
        <v>1</v>
      </c>
    </row>
    <row r="185" spans="2:8">
      <c r="B185" s="201" t="s">
        <v>243</v>
      </c>
      <c r="C185" s="18">
        <v>5</v>
      </c>
      <c r="D185" s="65">
        <v>5</v>
      </c>
      <c r="E185" s="18">
        <v>1</v>
      </c>
      <c r="F185" s="116"/>
      <c r="G185" s="229"/>
      <c r="H185" s="18"/>
    </row>
    <row r="186" spans="2:8" ht="15.75" customHeight="1">
      <c r="B186" s="209" t="s">
        <v>1296</v>
      </c>
      <c r="C186" s="230">
        <f>100*C185/5*C164</f>
        <v>30</v>
      </c>
      <c r="D186" s="294">
        <f>100*D185/5*D164</f>
        <v>40</v>
      </c>
      <c r="E186" s="230">
        <f>100*E185/5*E164</f>
        <v>6</v>
      </c>
      <c r="F186" s="228"/>
      <c r="G186" s="229">
        <f>SUM(C186:E186)</f>
        <v>76</v>
      </c>
      <c r="H186" s="231">
        <f>RANK(G186,$G$166:$G$190)+COUNTIF($G$166:G186,G186)-1</f>
        <v>9</v>
      </c>
    </row>
    <row r="187" spans="2:8">
      <c r="B187" s="201" t="s">
        <v>1281</v>
      </c>
      <c r="C187" s="18">
        <v>5</v>
      </c>
      <c r="D187" s="65">
        <v>5</v>
      </c>
      <c r="E187" s="18">
        <v>5</v>
      </c>
      <c r="F187" s="116"/>
      <c r="G187" s="229"/>
      <c r="H187" s="18"/>
    </row>
    <row r="188" spans="2:8">
      <c r="B188" s="290" t="s">
        <v>1296</v>
      </c>
      <c r="C188" s="291">
        <f>100*C187/5*C164</f>
        <v>30</v>
      </c>
      <c r="D188" s="293">
        <f>100*D187/5*D164</f>
        <v>40</v>
      </c>
      <c r="E188" s="291">
        <f>100*E187/5*E164</f>
        <v>30</v>
      </c>
      <c r="F188" s="228"/>
      <c r="G188" s="292">
        <f>SUM(C188:E188)</f>
        <v>100</v>
      </c>
      <c r="H188" s="18">
        <f>RANK(G188,$G$166:$G$190)+COUNTIF($G$166:G188,G188)-1</f>
        <v>2</v>
      </c>
    </row>
    <row r="189" spans="2:8">
      <c r="B189" s="201" t="s">
        <v>1270</v>
      </c>
      <c r="C189" s="18">
        <v>5</v>
      </c>
      <c r="D189" s="65">
        <v>5</v>
      </c>
      <c r="E189" s="18">
        <v>5</v>
      </c>
      <c r="F189" s="116"/>
      <c r="G189" s="229"/>
      <c r="H189" s="18"/>
    </row>
    <row r="190" spans="2:8">
      <c r="B190" s="209" t="s">
        <v>1296</v>
      </c>
      <c r="C190" s="209">
        <f>100*C189/5*C164</f>
        <v>30</v>
      </c>
      <c r="D190" s="239">
        <f>100*D189/5*D164</f>
        <v>40</v>
      </c>
      <c r="E190" s="209">
        <f>100*E189/5*E164</f>
        <v>30</v>
      </c>
      <c r="F190" s="295"/>
      <c r="G190" s="229">
        <f>SUM(C190:E190)</f>
        <v>100</v>
      </c>
      <c r="H190" s="18">
        <f>RANK(G190,$G$166:$G$190)+COUNTIF($G$166:G190,G190)-1</f>
        <v>3</v>
      </c>
    </row>
    <row r="191" spans="2:8">
      <c r="B191" s="107"/>
    </row>
  </sheetData>
  <mergeCells count="19">
    <mergeCell ref="B145:I145"/>
    <mergeCell ref="B83:I83"/>
    <mergeCell ref="B89:I89"/>
    <mergeCell ref="B100:I100"/>
    <mergeCell ref="B111:I111"/>
    <mergeCell ref="B120:I120"/>
    <mergeCell ref="B159:I159"/>
    <mergeCell ref="B15:I15"/>
    <mergeCell ref="B27:I27"/>
    <mergeCell ref="B155:I155"/>
    <mergeCell ref="B148:I148"/>
    <mergeCell ref="B72:I72"/>
    <mergeCell ref="B58:I58"/>
    <mergeCell ref="B40:I40"/>
    <mergeCell ref="B49:I49"/>
    <mergeCell ref="B127:I127"/>
    <mergeCell ref="B132:I132"/>
    <mergeCell ref="B136:I136"/>
    <mergeCell ref="B141:I141"/>
  </mergeCells>
  <conditionalFormatting sqref="G165:G186">
    <cfRule type="top10" dxfId="23" priority="7" rank="13"/>
  </conditionalFormatting>
  <conditionalFormatting sqref="G187:G188">
    <cfRule type="top10" dxfId="22" priority="2" rank="13"/>
  </conditionalFormatting>
  <conditionalFormatting sqref="G189:G190">
    <cfRule type="top10" dxfId="21" priority="1" rank="13"/>
  </conditionalFormatting>
  <pageMargins left="0.7" right="0.7" top="0.75" bottom="0.75" header="0.3" footer="0.3"/>
  <pageSetup paperSize="9" scale="1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42EDA-FAEC-43DC-B660-4040FC0FD2BB}">
  <sheetPr>
    <pageSetUpPr fitToPage="1"/>
  </sheetPr>
  <dimension ref="A1:K72"/>
  <sheetViews>
    <sheetView topLeftCell="A52" workbookViewId="0">
      <selection activeCell="B51" sqref="B51:H72"/>
    </sheetView>
  </sheetViews>
  <sheetFormatPr defaultRowHeight="15"/>
  <cols>
    <col min="1" max="1" width="2" customWidth="1"/>
    <col min="2" max="2" width="25.7109375" customWidth="1"/>
    <col min="3" max="3" width="27.7109375" customWidth="1"/>
    <col min="4" max="4" width="17.7109375" customWidth="1"/>
    <col min="5" max="5" width="18.5703125" customWidth="1"/>
    <col min="6" max="6" width="20.140625" customWidth="1"/>
    <col min="7" max="7" width="17.7109375" customWidth="1"/>
    <col min="8" max="8" width="32.42578125" customWidth="1"/>
    <col min="9" max="9" width="22.42578125" bestFit="1" customWidth="1"/>
    <col min="10" max="10" width="1.5703125" customWidth="1"/>
    <col min="11" max="11" width="50" customWidth="1"/>
  </cols>
  <sheetData>
    <row r="1" spans="1:11" ht="6.75" customHeight="1">
      <c r="A1" s="27"/>
      <c r="B1" s="27"/>
      <c r="C1" s="27"/>
      <c r="D1" s="27"/>
      <c r="E1" s="27"/>
      <c r="F1" s="27"/>
      <c r="G1" s="27"/>
      <c r="H1" s="27"/>
      <c r="I1" s="27"/>
      <c r="J1" s="27"/>
    </row>
    <row r="2" spans="1:11">
      <c r="A2" s="27"/>
      <c r="B2" s="1" t="s">
        <v>6</v>
      </c>
      <c r="C2" s="1" t="s">
        <v>693</v>
      </c>
      <c r="D2" s="2" t="s">
        <v>7</v>
      </c>
      <c r="E2" s="1" t="s">
        <v>8</v>
      </c>
      <c r="F2" s="1" t="s">
        <v>10</v>
      </c>
      <c r="G2" s="1" t="s">
        <v>11</v>
      </c>
      <c r="H2" s="1" t="s">
        <v>12</v>
      </c>
      <c r="I2" s="3" t="s">
        <v>13</v>
      </c>
      <c r="J2" s="34"/>
    </row>
    <row r="3" spans="1:11">
      <c r="A3" s="27"/>
      <c r="B3" s="146">
        <v>1</v>
      </c>
      <c r="C3" s="144" t="s">
        <v>34</v>
      </c>
      <c r="D3" s="144" t="s">
        <v>1081</v>
      </c>
      <c r="E3" s="144" t="s">
        <v>485</v>
      </c>
      <c r="F3" s="144" t="s">
        <v>36</v>
      </c>
      <c r="G3" s="199" t="s">
        <v>1078</v>
      </c>
      <c r="H3" s="174">
        <v>99618763</v>
      </c>
      <c r="I3" s="180" t="s">
        <v>23</v>
      </c>
      <c r="J3" s="64"/>
    </row>
    <row r="4" spans="1:11">
      <c r="A4" s="27"/>
      <c r="B4" s="146">
        <v>2</v>
      </c>
      <c r="C4" s="144" t="s">
        <v>41</v>
      </c>
      <c r="D4" s="144" t="s">
        <v>42</v>
      </c>
      <c r="E4" s="144" t="s">
        <v>487</v>
      </c>
      <c r="F4" s="144" t="s">
        <v>43</v>
      </c>
      <c r="G4" s="144" t="s">
        <v>44</v>
      </c>
      <c r="H4" s="144">
        <v>22353560</v>
      </c>
      <c r="I4" s="180" t="s">
        <v>23</v>
      </c>
      <c r="J4" s="34"/>
    </row>
    <row r="5" spans="1:11">
      <c r="A5" s="27"/>
      <c r="B5" s="149">
        <v>3</v>
      </c>
      <c r="C5" s="144" t="s">
        <v>468</v>
      </c>
      <c r="D5" s="150" t="s">
        <v>1106</v>
      </c>
      <c r="E5" s="144" t="s">
        <v>1107</v>
      </c>
      <c r="F5" s="144" t="s">
        <v>56</v>
      </c>
      <c r="G5" s="144" t="s">
        <v>1148</v>
      </c>
      <c r="H5" s="188" t="s">
        <v>1149</v>
      </c>
      <c r="I5" s="180" t="s">
        <v>23</v>
      </c>
      <c r="J5" s="34"/>
    </row>
    <row r="6" spans="1:11">
      <c r="A6" s="27"/>
      <c r="B6" s="149">
        <v>4</v>
      </c>
      <c r="C6" s="144" t="s">
        <v>1169</v>
      </c>
      <c r="D6" s="150" t="s">
        <v>1174</v>
      </c>
      <c r="E6" s="144" t="s">
        <v>488</v>
      </c>
      <c r="F6" s="144" t="s">
        <v>1179</v>
      </c>
      <c r="G6" s="177" t="s">
        <v>1180</v>
      </c>
      <c r="H6" s="196">
        <v>99622453</v>
      </c>
      <c r="I6" s="180" t="s">
        <v>23</v>
      </c>
      <c r="J6" s="34"/>
    </row>
    <row r="7" spans="1:11">
      <c r="A7" s="27"/>
      <c r="B7" s="146">
        <v>5</v>
      </c>
      <c r="C7" s="144" t="s">
        <v>65</v>
      </c>
      <c r="D7" s="144" t="s">
        <v>1139</v>
      </c>
      <c r="E7" s="144" t="s">
        <v>488</v>
      </c>
      <c r="F7" s="144" t="s">
        <v>66</v>
      </c>
      <c r="G7" s="144" t="s">
        <v>1144</v>
      </c>
      <c r="H7" s="144">
        <v>22755120</v>
      </c>
      <c r="I7" s="180" t="s">
        <v>23</v>
      </c>
      <c r="J7" s="34"/>
    </row>
    <row r="8" spans="1:11">
      <c r="A8" s="27"/>
      <c r="B8" s="146">
        <v>6</v>
      </c>
      <c r="C8" s="144" t="s">
        <v>38</v>
      </c>
      <c r="D8" s="144" t="s">
        <v>1081</v>
      </c>
      <c r="E8" s="144" t="s">
        <v>486</v>
      </c>
      <c r="F8" s="144" t="s">
        <v>39</v>
      </c>
      <c r="G8" s="199" t="s">
        <v>1078</v>
      </c>
      <c r="H8" s="174">
        <v>99618763</v>
      </c>
      <c r="I8" s="180" t="s">
        <v>23</v>
      </c>
      <c r="J8" s="34"/>
    </row>
    <row r="9" spans="1:11" ht="7.5" customHeight="1">
      <c r="A9" s="27"/>
      <c r="B9" s="87"/>
      <c r="C9" s="61"/>
      <c r="D9" s="61"/>
      <c r="E9" s="61"/>
      <c r="F9" s="61"/>
      <c r="G9" s="61"/>
      <c r="H9" s="61"/>
      <c r="I9" s="34"/>
      <c r="J9" s="34"/>
    </row>
    <row r="10" spans="1:11" ht="62.45" customHeight="1">
      <c r="A10" s="21"/>
      <c r="B10" s="88"/>
      <c r="C10" s="10"/>
      <c r="D10" s="10"/>
      <c r="E10" s="10"/>
      <c r="F10" s="10"/>
      <c r="G10" s="10"/>
      <c r="H10" s="10"/>
      <c r="I10" s="20"/>
      <c r="J10" s="20"/>
      <c r="K10" s="21"/>
    </row>
    <row r="11" spans="1:11" ht="6" customHeight="1">
      <c r="A11" s="27"/>
      <c r="B11" s="87"/>
      <c r="C11" s="61"/>
      <c r="D11" s="61"/>
      <c r="E11" s="61"/>
      <c r="F11" s="61"/>
      <c r="G11" s="61"/>
      <c r="H11" s="61"/>
      <c r="I11" s="34"/>
      <c r="J11" s="34"/>
    </row>
    <row r="12" spans="1:11" ht="18" customHeight="1">
      <c r="A12" s="27"/>
      <c r="B12" s="55" t="s">
        <v>1138</v>
      </c>
      <c r="C12" s="1" t="s">
        <v>693</v>
      </c>
      <c r="D12" s="35" t="s">
        <v>7</v>
      </c>
      <c r="E12" s="1" t="s">
        <v>8</v>
      </c>
      <c r="F12" s="1" t="s">
        <v>10</v>
      </c>
      <c r="G12" s="1" t="s">
        <v>11</v>
      </c>
      <c r="H12" s="1" t="s">
        <v>12</v>
      </c>
      <c r="I12" s="92" t="s">
        <v>13</v>
      </c>
      <c r="J12" s="34"/>
    </row>
    <row r="13" spans="1:11" ht="18" customHeight="1">
      <c r="A13" s="27"/>
      <c r="B13" s="422" t="s">
        <v>34</v>
      </c>
      <c r="C13" s="422"/>
      <c r="D13" s="422"/>
      <c r="E13" s="422"/>
      <c r="F13" s="422"/>
      <c r="G13" s="422"/>
      <c r="H13" s="422"/>
      <c r="I13" s="422"/>
      <c r="J13" s="34"/>
    </row>
    <row r="14" spans="1:11">
      <c r="A14" s="27"/>
      <c r="B14" s="72"/>
      <c r="C14" s="201" t="s">
        <v>34</v>
      </c>
      <c r="D14" s="37" t="s">
        <v>1081</v>
      </c>
      <c r="E14" s="37" t="s">
        <v>485</v>
      </c>
      <c r="F14" s="37" t="s">
        <v>36</v>
      </c>
      <c r="G14" s="170" t="s">
        <v>1078</v>
      </c>
      <c r="H14" s="46">
        <v>99618763</v>
      </c>
      <c r="I14" s="38" t="s">
        <v>23</v>
      </c>
      <c r="J14" s="64"/>
    </row>
    <row r="15" spans="1:11" ht="18" customHeight="1">
      <c r="A15" s="27"/>
      <c r="B15" s="422" t="s">
        <v>547</v>
      </c>
      <c r="C15" s="422"/>
      <c r="D15" s="422"/>
      <c r="E15" s="422"/>
      <c r="F15" s="422"/>
      <c r="G15" s="422"/>
      <c r="H15" s="422"/>
      <c r="I15" s="422"/>
      <c r="J15" s="34"/>
    </row>
    <row r="16" spans="1:11">
      <c r="A16" s="27"/>
      <c r="B16" s="72"/>
      <c r="C16" s="201" t="s">
        <v>41</v>
      </c>
      <c r="D16" s="37" t="s">
        <v>42</v>
      </c>
      <c r="E16" s="37" t="s">
        <v>487</v>
      </c>
      <c r="F16" s="37" t="s">
        <v>43</v>
      </c>
      <c r="G16" s="37" t="s">
        <v>44</v>
      </c>
      <c r="H16" s="37">
        <v>22353560</v>
      </c>
      <c r="I16" s="38" t="s">
        <v>23</v>
      </c>
      <c r="J16" s="34"/>
    </row>
    <row r="17" spans="1:10" ht="18" customHeight="1">
      <c r="A17" s="27"/>
      <c r="B17" s="422" t="s">
        <v>707</v>
      </c>
      <c r="C17" s="422"/>
      <c r="D17" s="422"/>
      <c r="E17" s="422"/>
      <c r="F17" s="422"/>
      <c r="G17" s="422"/>
      <c r="H17" s="422"/>
      <c r="I17" s="422"/>
      <c r="J17" s="34"/>
    </row>
    <row r="18" spans="1:10">
      <c r="A18" s="27"/>
      <c r="B18" s="54"/>
      <c r="C18" s="201" t="s">
        <v>45</v>
      </c>
      <c r="D18" s="37" t="s">
        <v>46</v>
      </c>
      <c r="E18" s="37" t="s">
        <v>705</v>
      </c>
      <c r="F18" s="37" t="s">
        <v>47</v>
      </c>
      <c r="G18" s="37" t="s">
        <v>48</v>
      </c>
      <c r="H18" s="37">
        <v>99521771</v>
      </c>
      <c r="I18" s="71"/>
      <c r="J18" s="34"/>
    </row>
    <row r="19" spans="1:10">
      <c r="A19" s="27"/>
      <c r="B19" s="45"/>
      <c r="C19" s="201" t="s">
        <v>468</v>
      </c>
      <c r="D19" s="42" t="s">
        <v>1106</v>
      </c>
      <c r="E19" s="37" t="s">
        <v>1107</v>
      </c>
      <c r="F19" s="37" t="s">
        <v>56</v>
      </c>
      <c r="G19" s="37" t="s">
        <v>1148</v>
      </c>
      <c r="H19" s="69" t="s">
        <v>1149</v>
      </c>
      <c r="I19" s="38" t="s">
        <v>23</v>
      </c>
      <c r="J19" s="34"/>
    </row>
    <row r="20" spans="1:10" ht="18" customHeight="1">
      <c r="A20" s="27"/>
      <c r="B20" s="422" t="s">
        <v>695</v>
      </c>
      <c r="C20" s="422"/>
      <c r="D20" s="422"/>
      <c r="E20" s="422"/>
      <c r="F20" s="422"/>
      <c r="G20" s="422"/>
      <c r="H20" s="422"/>
      <c r="I20" s="422"/>
      <c r="J20" s="34"/>
    </row>
    <row r="21" spans="1:10">
      <c r="A21" s="27"/>
      <c r="B21" s="45"/>
      <c r="C21" s="201" t="s">
        <v>1169</v>
      </c>
      <c r="D21" s="42" t="s">
        <v>1174</v>
      </c>
      <c r="E21" s="37" t="s">
        <v>488</v>
      </c>
      <c r="F21" s="37" t="s">
        <v>1179</v>
      </c>
      <c r="G21" s="70" t="s">
        <v>1180</v>
      </c>
      <c r="H21" s="171">
        <v>99622453</v>
      </c>
      <c r="I21" s="38" t="s">
        <v>23</v>
      </c>
      <c r="J21" s="34"/>
    </row>
    <row r="22" spans="1:10">
      <c r="A22" s="27"/>
      <c r="B22" s="72"/>
      <c r="C22" s="201" t="s">
        <v>65</v>
      </c>
      <c r="D22" s="37" t="s">
        <v>1139</v>
      </c>
      <c r="E22" s="37" t="s">
        <v>488</v>
      </c>
      <c r="F22" s="37" t="s">
        <v>66</v>
      </c>
      <c r="G22" s="37" t="s">
        <v>1144</v>
      </c>
      <c r="H22" s="37">
        <v>22755120</v>
      </c>
      <c r="I22" s="38" t="s">
        <v>23</v>
      </c>
      <c r="J22" s="34"/>
    </row>
    <row r="23" spans="1:10" ht="18" customHeight="1">
      <c r="A23" s="27"/>
      <c r="B23" s="422" t="s">
        <v>701</v>
      </c>
      <c r="C23" s="422"/>
      <c r="D23" s="422"/>
      <c r="E23" s="422"/>
      <c r="F23" s="422"/>
      <c r="G23" s="422"/>
      <c r="H23" s="422"/>
      <c r="I23" s="422"/>
      <c r="J23" s="34"/>
    </row>
    <row r="24" spans="1:10">
      <c r="A24" s="27"/>
      <c r="B24" s="54"/>
      <c r="C24" s="37" t="s">
        <v>95</v>
      </c>
      <c r="D24" s="42" t="s">
        <v>90</v>
      </c>
      <c r="E24" s="37" t="s">
        <v>706</v>
      </c>
      <c r="F24" s="37" t="s">
        <v>96</v>
      </c>
      <c r="G24" s="37" t="s">
        <v>77</v>
      </c>
      <c r="H24" s="37">
        <v>99618763</v>
      </c>
      <c r="I24" s="71"/>
      <c r="J24" s="34"/>
    </row>
    <row r="25" spans="1:10" ht="18" customHeight="1">
      <c r="A25" s="27"/>
      <c r="B25" s="422" t="s">
        <v>702</v>
      </c>
      <c r="C25" s="422"/>
      <c r="D25" s="422"/>
      <c r="E25" s="422"/>
      <c r="F25" s="422"/>
      <c r="G25" s="422"/>
      <c r="H25" s="422"/>
      <c r="I25" s="422"/>
      <c r="J25" s="34"/>
    </row>
    <row r="26" spans="1:10">
      <c r="A26" s="27"/>
      <c r="B26" s="54"/>
      <c r="C26" s="37" t="s">
        <v>166</v>
      </c>
      <c r="D26" s="37" t="s">
        <v>167</v>
      </c>
      <c r="E26" s="37" t="s">
        <v>1190</v>
      </c>
      <c r="F26" s="37" t="s">
        <v>1191</v>
      </c>
      <c r="G26" s="37" t="s">
        <v>168</v>
      </c>
      <c r="H26" s="37">
        <v>99521771</v>
      </c>
      <c r="I26" s="39" t="s">
        <v>23</v>
      </c>
      <c r="J26" s="64"/>
    </row>
    <row r="27" spans="1:10" ht="18" customHeight="1">
      <c r="A27" s="27"/>
      <c r="B27" s="422" t="s">
        <v>549</v>
      </c>
      <c r="C27" s="422"/>
      <c r="D27" s="422"/>
      <c r="E27" s="422"/>
      <c r="F27" s="422"/>
      <c r="G27" s="422"/>
      <c r="H27" s="422"/>
      <c r="I27" s="422"/>
      <c r="J27" s="34"/>
    </row>
    <row r="28" spans="1:10">
      <c r="A28" s="27"/>
      <c r="B28" s="45"/>
      <c r="C28" s="69" t="s">
        <v>479</v>
      </c>
      <c r="D28" s="42" t="s">
        <v>25</v>
      </c>
      <c r="E28" s="37" t="s">
        <v>26</v>
      </c>
      <c r="F28" s="69" t="s">
        <v>480</v>
      </c>
      <c r="G28" s="37" t="s">
        <v>27</v>
      </c>
      <c r="H28" s="37">
        <v>99463146</v>
      </c>
      <c r="I28" s="39" t="s">
        <v>23</v>
      </c>
      <c r="J28" s="78"/>
    </row>
    <row r="29" spans="1:10" ht="18" customHeight="1">
      <c r="A29" s="27"/>
      <c r="B29" s="422" t="s">
        <v>555</v>
      </c>
      <c r="C29" s="422"/>
      <c r="D29" s="422"/>
      <c r="E29" s="422"/>
      <c r="F29" s="422"/>
      <c r="G29" s="422"/>
      <c r="H29" s="422"/>
      <c r="I29" s="422"/>
      <c r="J29" s="34"/>
    </row>
    <row r="30" spans="1:10">
      <c r="A30" s="27"/>
      <c r="B30" s="105"/>
      <c r="C30" s="50" t="s">
        <v>162</v>
      </c>
      <c r="D30" s="50" t="s">
        <v>163</v>
      </c>
      <c r="E30" s="50" t="s">
        <v>164</v>
      </c>
      <c r="F30" s="50" t="s">
        <v>165</v>
      </c>
      <c r="G30" s="50" t="s">
        <v>40</v>
      </c>
      <c r="H30" s="50">
        <v>22775325</v>
      </c>
      <c r="I30" s="134"/>
      <c r="J30" s="64"/>
    </row>
    <row r="31" spans="1:10" ht="18" customHeight="1">
      <c r="A31" s="27"/>
      <c r="B31" s="422" t="s">
        <v>703</v>
      </c>
      <c r="C31" s="422"/>
      <c r="D31" s="422"/>
      <c r="E31" s="422"/>
      <c r="F31" s="422"/>
      <c r="G31" s="422"/>
      <c r="H31" s="422"/>
      <c r="I31" s="422"/>
      <c r="J31" s="34"/>
    </row>
    <row r="32" spans="1:10">
      <c r="A32" s="27"/>
      <c r="B32" s="105"/>
      <c r="C32" s="236" t="s">
        <v>698</v>
      </c>
      <c r="D32" s="50"/>
      <c r="E32" s="50"/>
      <c r="F32" s="50"/>
      <c r="G32" s="50"/>
      <c r="H32" s="50"/>
      <c r="I32" s="134"/>
      <c r="J32" s="64"/>
    </row>
    <row r="33" spans="1:10" ht="18" customHeight="1">
      <c r="A33" s="27"/>
      <c r="B33" s="422" t="s">
        <v>704</v>
      </c>
      <c r="C33" s="422"/>
      <c r="D33" s="422"/>
      <c r="E33" s="422"/>
      <c r="F33" s="422"/>
      <c r="G33" s="422"/>
      <c r="H33" s="422"/>
      <c r="I33" s="422"/>
      <c r="J33" s="34"/>
    </row>
    <row r="34" spans="1:10">
      <c r="A34" s="27"/>
      <c r="B34" s="54"/>
      <c r="C34" s="237" t="s">
        <v>180</v>
      </c>
      <c r="D34" s="37" t="s">
        <v>181</v>
      </c>
      <c r="E34" s="37" t="s">
        <v>182</v>
      </c>
      <c r="F34" s="37" t="s">
        <v>183</v>
      </c>
      <c r="G34" s="37" t="s">
        <v>109</v>
      </c>
      <c r="H34" s="37">
        <v>99356267</v>
      </c>
      <c r="I34" s="39" t="s">
        <v>23</v>
      </c>
      <c r="J34" s="64"/>
    </row>
    <row r="35" spans="1:10">
      <c r="A35" s="27"/>
      <c r="B35" s="96"/>
      <c r="C35" s="46" t="s">
        <v>119</v>
      </c>
      <c r="D35" s="46" t="s">
        <v>120</v>
      </c>
      <c r="E35" s="46" t="s">
        <v>121</v>
      </c>
      <c r="F35" s="46" t="s">
        <v>122</v>
      </c>
      <c r="G35" s="46" t="s">
        <v>44</v>
      </c>
      <c r="H35" s="46">
        <v>22358880</v>
      </c>
      <c r="I35" s="95"/>
      <c r="J35" s="34"/>
    </row>
    <row r="36" spans="1:10" ht="18" customHeight="1">
      <c r="A36" s="27"/>
      <c r="B36" s="422" t="s">
        <v>696</v>
      </c>
      <c r="C36" s="422"/>
      <c r="D36" s="422"/>
      <c r="E36" s="422"/>
      <c r="F36" s="422"/>
      <c r="G36" s="422"/>
      <c r="H36" s="422"/>
      <c r="I36" s="422"/>
      <c r="J36" s="34"/>
    </row>
    <row r="37" spans="1:10">
      <c r="A37" s="27"/>
      <c r="B37" s="72"/>
      <c r="C37" s="201" t="s">
        <v>38</v>
      </c>
      <c r="D37" s="37" t="s">
        <v>1081</v>
      </c>
      <c r="E37" s="37" t="s">
        <v>486</v>
      </c>
      <c r="F37" s="37" t="s">
        <v>39</v>
      </c>
      <c r="G37" s="170" t="s">
        <v>1078</v>
      </c>
      <c r="H37" s="46">
        <v>99618763</v>
      </c>
      <c r="I37" s="38" t="s">
        <v>23</v>
      </c>
      <c r="J37" s="34"/>
    </row>
    <row r="38" spans="1:10">
      <c r="A38" s="27"/>
      <c r="B38" s="54"/>
      <c r="C38" s="201" t="s">
        <v>80</v>
      </c>
      <c r="D38" s="42" t="s">
        <v>74</v>
      </c>
      <c r="E38" s="37" t="s">
        <v>708</v>
      </c>
      <c r="F38" s="37" t="s">
        <v>81</v>
      </c>
      <c r="G38" s="37" t="s">
        <v>77</v>
      </c>
      <c r="H38" s="37">
        <v>99618763</v>
      </c>
      <c r="I38" s="71"/>
      <c r="J38" s="34"/>
    </row>
    <row r="39" spans="1:10">
      <c r="A39" s="27"/>
      <c r="B39" s="93"/>
      <c r="C39" s="296" t="s">
        <v>176</v>
      </c>
      <c r="D39" s="46" t="s">
        <v>177</v>
      </c>
      <c r="E39" s="46" t="s">
        <v>178</v>
      </c>
      <c r="F39" s="46" t="s">
        <v>179</v>
      </c>
      <c r="G39" s="46" t="s">
        <v>18</v>
      </c>
      <c r="H39" s="46">
        <v>22314333</v>
      </c>
      <c r="I39" s="172"/>
      <c r="J39" s="34"/>
    </row>
    <row r="40" spans="1:10" ht="18" customHeight="1">
      <c r="A40" s="27"/>
      <c r="B40" s="422" t="s">
        <v>700</v>
      </c>
      <c r="C40" s="422"/>
      <c r="D40" s="422"/>
      <c r="E40" s="422"/>
      <c r="F40" s="422"/>
      <c r="G40" s="422"/>
      <c r="H40" s="422"/>
      <c r="I40" s="422"/>
      <c r="J40" s="34"/>
    </row>
    <row r="41" spans="1:10">
      <c r="A41" s="27"/>
      <c r="B41" s="54"/>
      <c r="C41" s="37" t="s">
        <v>348</v>
      </c>
      <c r="D41" s="42" t="s">
        <v>349</v>
      </c>
      <c r="E41" s="37" t="s">
        <v>350</v>
      </c>
      <c r="F41" s="37" t="s">
        <v>351</v>
      </c>
      <c r="G41" s="37" t="s">
        <v>352</v>
      </c>
      <c r="H41" s="37">
        <v>22494867</v>
      </c>
      <c r="I41" s="41"/>
      <c r="J41" s="27"/>
    </row>
    <row r="42" spans="1:10">
      <c r="A42" s="27"/>
      <c r="B42" s="54"/>
      <c r="C42" s="37" t="s">
        <v>222</v>
      </c>
      <c r="D42" s="37" t="s">
        <v>223</v>
      </c>
      <c r="E42" s="37" t="s">
        <v>224</v>
      </c>
      <c r="F42" s="37" t="s">
        <v>225</v>
      </c>
      <c r="G42" s="37" t="s">
        <v>226</v>
      </c>
      <c r="H42" s="37">
        <v>99571958</v>
      </c>
      <c r="I42" s="39" t="s">
        <v>23</v>
      </c>
      <c r="J42" s="64"/>
    </row>
    <row r="43" spans="1:10">
      <c r="A43" s="27"/>
      <c r="B43" s="54"/>
      <c r="C43" s="37" t="s">
        <v>309</v>
      </c>
      <c r="D43" s="42" t="s">
        <v>310</v>
      </c>
      <c r="E43" s="37" t="s">
        <v>311</v>
      </c>
      <c r="F43" s="37" t="s">
        <v>312</v>
      </c>
      <c r="G43" s="37" t="s">
        <v>77</v>
      </c>
      <c r="H43" s="37">
        <v>99618763</v>
      </c>
      <c r="I43" s="71"/>
      <c r="J43" s="34"/>
    </row>
    <row r="44" spans="1:10">
      <c r="A44" s="27"/>
      <c r="B44" s="54"/>
      <c r="C44" s="37" t="s">
        <v>279</v>
      </c>
      <c r="D44" s="37" t="s">
        <v>280</v>
      </c>
      <c r="E44" s="37" t="s">
        <v>281</v>
      </c>
      <c r="F44" s="37" t="s">
        <v>282</v>
      </c>
      <c r="G44" s="37" t="s">
        <v>283</v>
      </c>
      <c r="H44" s="37">
        <v>22510252</v>
      </c>
      <c r="I44" s="51"/>
      <c r="J44" s="64"/>
    </row>
    <row r="45" spans="1:10">
      <c r="A45" s="27"/>
      <c r="B45" s="54"/>
      <c r="C45" s="37" t="s">
        <v>287</v>
      </c>
      <c r="D45" s="37" t="s">
        <v>46</v>
      </c>
      <c r="E45" s="37" t="s">
        <v>288</v>
      </c>
      <c r="F45" s="37" t="s">
        <v>289</v>
      </c>
      <c r="G45" s="37" t="s">
        <v>168</v>
      </c>
      <c r="H45" s="37">
        <v>99521771</v>
      </c>
      <c r="I45" s="51"/>
      <c r="J45" s="64"/>
    </row>
    <row r="46" spans="1:10">
      <c r="A46" s="27"/>
      <c r="B46" s="54"/>
      <c r="C46" s="37" t="s">
        <v>300</v>
      </c>
      <c r="D46" s="37" t="s">
        <v>301</v>
      </c>
      <c r="E46" s="37" t="s">
        <v>302</v>
      </c>
      <c r="F46" s="37" t="s">
        <v>303</v>
      </c>
      <c r="G46" s="37" t="s">
        <v>511</v>
      </c>
      <c r="H46" s="37"/>
      <c r="I46" s="51"/>
      <c r="J46" s="64"/>
    </row>
    <row r="47" spans="1:10" ht="18" customHeight="1">
      <c r="A47" s="27"/>
      <c r="B47" s="422" t="s">
        <v>697</v>
      </c>
      <c r="C47" s="422"/>
      <c r="D47" s="422"/>
      <c r="E47" s="422"/>
      <c r="F47" s="422"/>
      <c r="G47" s="422"/>
      <c r="H47" s="422"/>
      <c r="I47" s="422"/>
      <c r="J47" s="34"/>
    </row>
    <row r="48" spans="1:10">
      <c r="A48" s="27"/>
      <c r="B48" s="105"/>
      <c r="C48" s="50" t="s">
        <v>699</v>
      </c>
      <c r="D48" s="50"/>
      <c r="E48" s="50"/>
      <c r="F48" s="50"/>
      <c r="G48" s="50"/>
      <c r="H48" s="50"/>
      <c r="I48" s="134"/>
      <c r="J48" s="64"/>
    </row>
    <row r="49" spans="1:10">
      <c r="A49" s="27"/>
      <c r="B49" s="27"/>
      <c r="C49" s="27"/>
      <c r="D49" s="27"/>
      <c r="E49" s="27"/>
      <c r="F49" s="27"/>
      <c r="G49" s="27"/>
      <c r="H49" s="27"/>
      <c r="I49" s="27"/>
      <c r="J49" s="27"/>
    </row>
    <row r="51" spans="1:10" ht="121.5" customHeight="1">
      <c r="B51" s="308" t="s">
        <v>1372</v>
      </c>
      <c r="C51" s="221" t="s">
        <v>1351</v>
      </c>
      <c r="D51" s="221" t="s">
        <v>1346</v>
      </c>
      <c r="E51" s="221" t="s">
        <v>1347</v>
      </c>
      <c r="F51" s="223" t="s">
        <v>1348</v>
      </c>
      <c r="G51" s="223" t="s">
        <v>1353</v>
      </c>
      <c r="H51" s="223" t="s">
        <v>1375</v>
      </c>
    </row>
    <row r="52" spans="1:10">
      <c r="B52" s="221" t="s">
        <v>1300</v>
      </c>
      <c r="C52" s="309">
        <v>0.3</v>
      </c>
      <c r="D52" s="310">
        <v>0.4</v>
      </c>
      <c r="E52" s="309">
        <v>0.3</v>
      </c>
      <c r="F52" s="310"/>
      <c r="G52" s="308"/>
      <c r="H52" s="310"/>
    </row>
    <row r="53" spans="1:10">
      <c r="B53" s="311" t="s">
        <v>34</v>
      </c>
      <c r="C53" s="298">
        <v>5</v>
      </c>
      <c r="D53" s="298">
        <v>5</v>
      </c>
      <c r="E53" s="312">
        <v>1</v>
      </c>
      <c r="F53" s="313"/>
      <c r="G53" s="298"/>
      <c r="H53" s="298"/>
    </row>
    <row r="54" spans="1:10">
      <c r="B54" s="314" t="s">
        <v>1296</v>
      </c>
      <c r="C54" s="315">
        <f>100*C53/5*C52</f>
        <v>30</v>
      </c>
      <c r="D54" s="315">
        <f>100*D53/5*D52</f>
        <v>40</v>
      </c>
      <c r="E54" s="315">
        <f>100*E53/5*E52</f>
        <v>6</v>
      </c>
      <c r="F54" s="313"/>
      <c r="G54" s="316">
        <f>SUM(C54:E54)</f>
        <v>76</v>
      </c>
      <c r="H54" s="298">
        <f>RANK(G54,$G$54:$G$70)+COUNTIF($G54:G$54,G54)-1</f>
        <v>1</v>
      </c>
    </row>
    <row r="55" spans="1:10" ht="30">
      <c r="B55" s="311" t="s">
        <v>41</v>
      </c>
      <c r="C55" s="298">
        <v>5</v>
      </c>
      <c r="D55" s="298">
        <v>5</v>
      </c>
      <c r="E55" s="298">
        <v>1</v>
      </c>
      <c r="F55" s="313"/>
      <c r="G55" s="316"/>
      <c r="H55" s="298"/>
    </row>
    <row r="56" spans="1:10">
      <c r="B56" s="314" t="s">
        <v>1296</v>
      </c>
      <c r="C56" s="315">
        <f>100*C55/5*C52</f>
        <v>30</v>
      </c>
      <c r="D56" s="315">
        <f>100*D55/5*D52</f>
        <v>40</v>
      </c>
      <c r="E56" s="315">
        <f>100*E55/5*E52</f>
        <v>6</v>
      </c>
      <c r="F56" s="317"/>
      <c r="G56" s="316">
        <f>SUM(C56:E56)</f>
        <v>76</v>
      </c>
      <c r="H56" s="298">
        <f>RANK(G56,$G$54:$G$70)+COUNTIF($G$54:G56,G56)-1</f>
        <v>2</v>
      </c>
    </row>
    <row r="57" spans="1:10" ht="30">
      <c r="B57" s="311" t="s">
        <v>468</v>
      </c>
      <c r="C57" s="298">
        <v>5</v>
      </c>
      <c r="D57" s="298">
        <v>5</v>
      </c>
      <c r="E57" s="298">
        <v>1</v>
      </c>
      <c r="F57" s="313"/>
      <c r="G57" s="316"/>
      <c r="H57" s="298"/>
    </row>
    <row r="58" spans="1:10">
      <c r="B58" s="314" t="s">
        <v>1296</v>
      </c>
      <c r="C58" s="315">
        <f>100*C57/5*C52</f>
        <v>30</v>
      </c>
      <c r="D58" s="315">
        <f>100*D57/5*D52</f>
        <v>40</v>
      </c>
      <c r="E58" s="315">
        <f>100*E57/5*E52</f>
        <v>6</v>
      </c>
      <c r="F58" s="317"/>
      <c r="G58" s="316">
        <f t="shared" ref="G58:G68" si="0">SUM(C58:E58)</f>
        <v>76</v>
      </c>
      <c r="H58" s="298">
        <f>RANK(G58,$G$54:$G$70)+COUNTIF($G$54:G58,G58)-1</f>
        <v>3</v>
      </c>
    </row>
    <row r="59" spans="1:10">
      <c r="B59" s="311" t="s">
        <v>1169</v>
      </c>
      <c r="C59" s="298">
        <v>5</v>
      </c>
      <c r="D59" s="298">
        <v>5</v>
      </c>
      <c r="E59" s="298">
        <v>1</v>
      </c>
      <c r="F59" s="313"/>
      <c r="G59" s="316"/>
      <c r="H59" s="298"/>
    </row>
    <row r="60" spans="1:10">
      <c r="B60" s="314" t="s">
        <v>1296</v>
      </c>
      <c r="C60" s="315">
        <f>100*C59/5*C52</f>
        <v>30</v>
      </c>
      <c r="D60" s="315">
        <f>100*D59/5*D52</f>
        <v>40</v>
      </c>
      <c r="E60" s="315">
        <f>100*E59/5*E52</f>
        <v>6</v>
      </c>
      <c r="F60" s="317"/>
      <c r="G60" s="316">
        <f>SUM(C60:E60)</f>
        <v>76</v>
      </c>
      <c r="H60" s="298">
        <f>RANK(G60,$G$54:$G$70)+COUNTIF($G$54:G60,G60)-1</f>
        <v>4</v>
      </c>
    </row>
    <row r="61" spans="1:10">
      <c r="B61" s="311" t="s">
        <v>65</v>
      </c>
      <c r="C61" s="298">
        <v>5</v>
      </c>
      <c r="D61" s="298">
        <v>5</v>
      </c>
      <c r="E61" s="298">
        <v>1</v>
      </c>
      <c r="F61" s="313"/>
      <c r="G61" s="316"/>
      <c r="H61" s="298"/>
    </row>
    <row r="62" spans="1:10">
      <c r="B62" s="314" t="s">
        <v>1296</v>
      </c>
      <c r="C62" s="315">
        <f>100*C61/5*C52</f>
        <v>30</v>
      </c>
      <c r="D62" s="315">
        <f>100*D61/5*D52</f>
        <v>40</v>
      </c>
      <c r="E62" s="315">
        <f>100*E61/5*E52</f>
        <v>6</v>
      </c>
      <c r="F62" s="317"/>
      <c r="G62" s="316">
        <f t="shared" si="0"/>
        <v>76</v>
      </c>
      <c r="H62" s="298">
        <f>RANK(G62,$G$54:$G$70)+COUNTIF($G$54:G62,G62)-1</f>
        <v>5</v>
      </c>
    </row>
    <row r="63" spans="1:10">
      <c r="B63" s="318" t="s">
        <v>698</v>
      </c>
      <c r="C63" s="298">
        <v>5</v>
      </c>
      <c r="D63" s="298">
        <v>5</v>
      </c>
      <c r="E63" s="298">
        <v>1</v>
      </c>
      <c r="F63" s="313"/>
      <c r="G63" s="316"/>
      <c r="H63" s="298"/>
    </row>
    <row r="64" spans="1:10">
      <c r="B64" s="314" t="s">
        <v>1296</v>
      </c>
      <c r="C64" s="315">
        <f>100*C63/5*C52</f>
        <v>30</v>
      </c>
      <c r="D64" s="315">
        <f>100*D63/5*D52</f>
        <v>40</v>
      </c>
      <c r="E64" s="315">
        <f>100*E63/5*E52</f>
        <v>6</v>
      </c>
      <c r="F64" s="317"/>
      <c r="G64" s="316">
        <f>SUM(C64:E64)</f>
        <v>76</v>
      </c>
      <c r="H64" s="319">
        <f>RANK(G64,$G$54:$G$70)+COUNTIF($G$54:G64,G64)-1</f>
        <v>6</v>
      </c>
    </row>
    <row r="65" spans="2:8" ht="45">
      <c r="B65" s="320" t="s">
        <v>180</v>
      </c>
      <c r="C65" s="298">
        <v>5</v>
      </c>
      <c r="D65" s="298">
        <v>3</v>
      </c>
      <c r="E65" s="298">
        <v>1</v>
      </c>
      <c r="F65" s="313"/>
      <c r="G65" s="316"/>
      <c r="H65" s="298"/>
    </row>
    <row r="66" spans="2:8">
      <c r="B66" s="314" t="s">
        <v>1296</v>
      </c>
      <c r="C66" s="315">
        <f>100*C65/5*C52</f>
        <v>30</v>
      </c>
      <c r="D66" s="315">
        <f>100*D65/5*D52</f>
        <v>24</v>
      </c>
      <c r="E66" s="315">
        <f>100*E65/5*E52</f>
        <v>6</v>
      </c>
      <c r="F66" s="317"/>
      <c r="G66" s="316">
        <f t="shared" si="0"/>
        <v>60</v>
      </c>
      <c r="H66" s="319">
        <f>RANK(G66,$G$54:$G$70)+COUNTIF($G$54:G66,G66)-1</f>
        <v>9</v>
      </c>
    </row>
    <row r="67" spans="2:8" ht="30">
      <c r="B67" s="311" t="s">
        <v>38</v>
      </c>
      <c r="C67" s="298">
        <v>5</v>
      </c>
      <c r="D67" s="298">
        <v>5</v>
      </c>
      <c r="E67" s="298">
        <v>1</v>
      </c>
      <c r="F67" s="313"/>
      <c r="G67" s="316"/>
      <c r="H67" s="298"/>
    </row>
    <row r="68" spans="2:8">
      <c r="B68" s="314" t="s">
        <v>1296</v>
      </c>
      <c r="C68" s="315">
        <f>100*C67/5*C52</f>
        <v>30</v>
      </c>
      <c r="D68" s="315">
        <f>100*D67/5*D52</f>
        <v>40</v>
      </c>
      <c r="E68" s="315">
        <f>100*E67/5*E52</f>
        <v>6</v>
      </c>
      <c r="F68" s="317"/>
      <c r="G68" s="316">
        <f t="shared" si="0"/>
        <v>76</v>
      </c>
      <c r="H68" s="298">
        <f>RANK(G68,$G$54:$G$70)+COUNTIF($G$54:G68,G68)-1</f>
        <v>7</v>
      </c>
    </row>
    <row r="69" spans="2:8" ht="30">
      <c r="B69" s="311" t="s">
        <v>80</v>
      </c>
      <c r="C69" s="298">
        <v>5</v>
      </c>
      <c r="D69" s="298">
        <v>5</v>
      </c>
      <c r="E69" s="298">
        <v>1</v>
      </c>
      <c r="F69" s="313"/>
      <c r="G69" s="316"/>
      <c r="H69" s="298"/>
    </row>
    <row r="70" spans="2:8">
      <c r="B70" s="314" t="s">
        <v>1296</v>
      </c>
      <c r="C70" s="315">
        <f>100*C69/5*C52</f>
        <v>30</v>
      </c>
      <c r="D70" s="315">
        <f>100*D69/5*D52</f>
        <v>40</v>
      </c>
      <c r="E70" s="315">
        <f>100*E69/5*E52</f>
        <v>6</v>
      </c>
      <c r="F70" s="317"/>
      <c r="G70" s="316">
        <f>SUM(C70:E70)</f>
        <v>76</v>
      </c>
      <c r="H70" s="319">
        <f>RANK(G70,$G$54:$G$70)+COUNTIF($G$54:G70,G70)-1</f>
        <v>8</v>
      </c>
    </row>
    <row r="71" spans="2:8" ht="30">
      <c r="B71" s="311" t="s">
        <v>45</v>
      </c>
      <c r="C71" s="298">
        <v>5</v>
      </c>
      <c r="D71" s="298">
        <v>5</v>
      </c>
      <c r="E71" s="298">
        <v>1</v>
      </c>
      <c r="F71" s="313"/>
      <c r="G71" s="316"/>
      <c r="H71" s="298"/>
    </row>
    <row r="72" spans="2:8">
      <c r="B72" s="314" t="s">
        <v>1296</v>
      </c>
      <c r="C72" s="315">
        <f>100*C71/5*C52</f>
        <v>30</v>
      </c>
      <c r="D72" s="315">
        <f>100*D71/5*D52</f>
        <v>40</v>
      </c>
      <c r="E72" s="315">
        <f>100*E71/5*E52</f>
        <v>6</v>
      </c>
      <c r="F72" s="317"/>
      <c r="G72" s="316">
        <f>SUM(C72:E72)</f>
        <v>76</v>
      </c>
      <c r="H72" s="298">
        <f>RANK(G72,$G$54:$G$70)+COUNTIF($G$54:G72,G72)-1</f>
        <v>9</v>
      </c>
    </row>
  </sheetData>
  <mergeCells count="13">
    <mergeCell ref="B13:I13"/>
    <mergeCell ref="B15:I15"/>
    <mergeCell ref="B27:I27"/>
    <mergeCell ref="B17:I17"/>
    <mergeCell ref="B47:I47"/>
    <mergeCell ref="B20:I20"/>
    <mergeCell ref="B36:I36"/>
    <mergeCell ref="B29:I29"/>
    <mergeCell ref="B40:I40"/>
    <mergeCell ref="B23:I23"/>
    <mergeCell ref="B25:I25"/>
    <mergeCell ref="B31:I31"/>
    <mergeCell ref="B33:I33"/>
  </mergeCells>
  <conditionalFormatting sqref="G53:G72">
    <cfRule type="top10" dxfId="20" priority="25" rank="13"/>
  </conditionalFormatting>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CCB8A-7F43-437C-A828-A98A4DC8C33B}">
  <sheetPr>
    <pageSetUpPr fitToPage="1"/>
  </sheetPr>
  <dimension ref="A1:AA119"/>
  <sheetViews>
    <sheetView workbookViewId="0">
      <selection activeCell="L3" sqref="L3"/>
    </sheetView>
  </sheetViews>
  <sheetFormatPr defaultRowHeight="15"/>
  <cols>
    <col min="1" max="1" width="1.42578125" customWidth="1"/>
    <col min="2" max="2" width="26.28515625" bestFit="1" customWidth="1"/>
    <col min="3" max="3" width="60.85546875" customWidth="1"/>
    <col min="4" max="4" width="24.7109375" customWidth="1"/>
    <col min="5" max="5" width="24.28515625" customWidth="1"/>
    <col min="6" max="6" width="25.42578125" customWidth="1"/>
    <col min="7" max="7" width="17.7109375" customWidth="1"/>
    <col min="8" max="8" width="41.5703125" customWidth="1"/>
    <col min="9" max="9" width="24" bestFit="1" customWidth="1"/>
    <col min="10" max="10" width="1.42578125" customWidth="1"/>
  </cols>
  <sheetData>
    <row r="1" spans="1:27" ht="4.5" customHeight="1">
      <c r="A1" s="27"/>
      <c r="B1" s="27"/>
      <c r="C1" s="27"/>
      <c r="D1" s="27"/>
      <c r="E1" s="27"/>
      <c r="F1" s="27"/>
      <c r="G1" s="27"/>
      <c r="H1" s="27"/>
      <c r="I1" s="27"/>
      <c r="J1" s="27"/>
    </row>
    <row r="2" spans="1:27" ht="30">
      <c r="A2" s="27"/>
      <c r="B2" s="375" t="s">
        <v>6</v>
      </c>
      <c r="C2" s="375" t="s">
        <v>694</v>
      </c>
      <c r="D2" s="376" t="s">
        <v>7</v>
      </c>
      <c r="E2" s="375" t="s">
        <v>8</v>
      </c>
      <c r="F2" s="375" t="s">
        <v>10</v>
      </c>
      <c r="G2" s="375" t="s">
        <v>11</v>
      </c>
      <c r="H2" s="375" t="s">
        <v>12</v>
      </c>
      <c r="I2" s="377" t="s">
        <v>13</v>
      </c>
      <c r="J2" s="78"/>
    </row>
    <row r="3" spans="1:27" ht="255">
      <c r="A3" s="27"/>
      <c r="B3" s="378">
        <v>1</v>
      </c>
      <c r="C3" s="177" t="s">
        <v>1312</v>
      </c>
      <c r="D3" s="379" t="s">
        <v>453</v>
      </c>
      <c r="E3" s="177" t="s">
        <v>1134</v>
      </c>
      <c r="F3" s="177" t="s">
        <v>355</v>
      </c>
      <c r="G3" s="177" t="s">
        <v>196</v>
      </c>
      <c r="H3" s="177">
        <v>22542991</v>
      </c>
      <c r="I3" s="380" t="s">
        <v>23</v>
      </c>
      <c r="J3" s="78"/>
    </row>
    <row r="4" spans="1:27" ht="105">
      <c r="A4" s="27"/>
      <c r="B4" s="378">
        <v>2</v>
      </c>
      <c r="C4" s="177" t="s">
        <v>1194</v>
      </c>
      <c r="D4" s="379" t="s">
        <v>453</v>
      </c>
      <c r="E4" s="177" t="s">
        <v>1133</v>
      </c>
      <c r="F4" s="177" t="s">
        <v>452</v>
      </c>
      <c r="G4" s="177" t="s">
        <v>196</v>
      </c>
      <c r="H4" s="177">
        <v>22542991</v>
      </c>
      <c r="I4" s="380" t="s">
        <v>23</v>
      </c>
      <c r="J4" s="78"/>
    </row>
    <row r="5" spans="1:27" ht="45">
      <c r="A5" s="27"/>
      <c r="B5" s="378">
        <v>3</v>
      </c>
      <c r="C5" s="177" t="s">
        <v>1153</v>
      </c>
      <c r="D5" s="177" t="s">
        <v>20</v>
      </c>
      <c r="E5" s="177" t="s">
        <v>457</v>
      </c>
      <c r="F5" s="177" t="s">
        <v>1154</v>
      </c>
      <c r="G5" s="177" t="s">
        <v>24</v>
      </c>
      <c r="H5" s="196">
        <v>99318470</v>
      </c>
      <c r="I5" s="380" t="s">
        <v>23</v>
      </c>
      <c r="J5" s="78"/>
    </row>
    <row r="6" spans="1:27" ht="135">
      <c r="A6" s="27"/>
      <c r="B6" s="378">
        <v>6</v>
      </c>
      <c r="C6" s="177" t="s">
        <v>57</v>
      </c>
      <c r="D6" s="177" t="s">
        <v>1145</v>
      </c>
      <c r="E6" s="177" t="s">
        <v>1115</v>
      </c>
      <c r="F6" s="177" t="s">
        <v>1116</v>
      </c>
      <c r="G6" s="177" t="s">
        <v>1144</v>
      </c>
      <c r="H6" s="177">
        <v>22755120</v>
      </c>
      <c r="I6" s="381" t="s">
        <v>23</v>
      </c>
      <c r="J6" s="78"/>
    </row>
    <row r="7" spans="1:27" ht="180">
      <c r="A7" s="27"/>
      <c r="B7" s="378">
        <v>4</v>
      </c>
      <c r="C7" s="382" t="s">
        <v>1259</v>
      </c>
      <c r="D7" s="379" t="s">
        <v>1174</v>
      </c>
      <c r="E7" s="177" t="s">
        <v>1171</v>
      </c>
      <c r="F7" s="177" t="s">
        <v>1204</v>
      </c>
      <c r="G7" s="177" t="s">
        <v>1147</v>
      </c>
      <c r="H7" s="196">
        <v>99622453</v>
      </c>
      <c r="I7" s="381" t="s">
        <v>23</v>
      </c>
      <c r="J7" s="78"/>
    </row>
    <row r="8" spans="1:27" ht="210">
      <c r="A8" s="27"/>
      <c r="B8" s="378">
        <v>5</v>
      </c>
      <c r="C8" s="177" t="s">
        <v>1373</v>
      </c>
      <c r="D8" s="177" t="s">
        <v>1114</v>
      </c>
      <c r="E8" s="177" t="s">
        <v>171</v>
      </c>
      <c r="F8" s="177" t="s">
        <v>174</v>
      </c>
      <c r="G8" s="177" t="s">
        <v>1219</v>
      </c>
      <c r="H8" s="383">
        <v>22423029</v>
      </c>
      <c r="I8" s="380" t="s">
        <v>23</v>
      </c>
      <c r="J8" s="143"/>
    </row>
    <row r="9" spans="1:27" ht="360">
      <c r="A9" s="27"/>
      <c r="B9" s="378">
        <v>7</v>
      </c>
      <c r="C9" s="177" t="s">
        <v>1129</v>
      </c>
      <c r="D9" s="379" t="s">
        <v>371</v>
      </c>
      <c r="E9" s="177" t="s">
        <v>1135</v>
      </c>
      <c r="F9" s="177" t="s">
        <v>372</v>
      </c>
      <c r="G9" s="177" t="s">
        <v>217</v>
      </c>
      <c r="H9" s="177">
        <v>22774947</v>
      </c>
      <c r="I9" s="380" t="s">
        <v>23</v>
      </c>
      <c r="J9" s="78"/>
    </row>
    <row r="10" spans="1:27" ht="135">
      <c r="A10" s="27"/>
      <c r="B10" s="378">
        <v>8</v>
      </c>
      <c r="C10" s="177" t="s">
        <v>1223</v>
      </c>
      <c r="D10" s="379" t="s">
        <v>256</v>
      </c>
      <c r="E10" s="177" t="s">
        <v>257</v>
      </c>
      <c r="F10" s="177" t="s">
        <v>258</v>
      </c>
      <c r="G10" s="177" t="s">
        <v>1271</v>
      </c>
      <c r="H10" s="177">
        <v>22560010</v>
      </c>
      <c r="I10" s="380" t="s">
        <v>23</v>
      </c>
      <c r="J10" s="78"/>
    </row>
    <row r="11" spans="1:27" s="19" customFormat="1" ht="4.5" customHeight="1">
      <c r="A11" s="27"/>
      <c r="B11" s="60"/>
      <c r="C11" s="61"/>
      <c r="D11" s="62"/>
      <c r="E11" s="61"/>
      <c r="F11" s="61"/>
      <c r="G11" s="61"/>
      <c r="H11" s="61"/>
      <c r="I11" s="63"/>
      <c r="J11" s="78"/>
      <c r="K11" s="21"/>
      <c r="L11" s="21"/>
      <c r="M11" s="21"/>
      <c r="N11" s="21"/>
      <c r="O11" s="21"/>
      <c r="P11"/>
      <c r="Q11"/>
      <c r="R11"/>
      <c r="S11"/>
      <c r="T11"/>
      <c r="U11"/>
      <c r="V11"/>
      <c r="W11"/>
      <c r="X11"/>
      <c r="Y11"/>
      <c r="Z11"/>
      <c r="AA11"/>
    </row>
    <row r="12" spans="1:27" s="19" customFormat="1" ht="20.45" customHeight="1">
      <c r="A12" s="21"/>
      <c r="B12" s="57"/>
      <c r="C12" s="10"/>
      <c r="D12" s="58"/>
      <c r="E12" s="10"/>
      <c r="F12" s="10"/>
      <c r="G12" s="10"/>
      <c r="H12" s="10"/>
      <c r="I12" s="59"/>
      <c r="J12" s="83"/>
      <c r="K12" s="21"/>
      <c r="L12" s="21"/>
      <c r="M12" s="21"/>
      <c r="N12" s="21"/>
      <c r="O12" s="21"/>
      <c r="P12"/>
      <c r="Q12"/>
      <c r="R12"/>
      <c r="S12"/>
      <c r="T12"/>
      <c r="U12"/>
      <c r="V12"/>
      <c r="W12"/>
      <c r="X12"/>
      <c r="Y12"/>
      <c r="Z12"/>
      <c r="AA12"/>
    </row>
    <row r="13" spans="1:27" s="19" customFormat="1" ht="20.45" customHeight="1">
      <c r="A13" s="21"/>
      <c r="B13" s="57"/>
      <c r="C13" s="10"/>
      <c r="D13" s="58"/>
      <c r="E13" s="10"/>
      <c r="F13" s="10"/>
      <c r="G13" s="10"/>
      <c r="H13" s="10"/>
      <c r="I13" s="59"/>
      <c r="J13" s="83"/>
      <c r="K13" s="21"/>
      <c r="L13" s="21"/>
      <c r="M13" s="21"/>
      <c r="N13" s="21"/>
      <c r="O13" s="21"/>
      <c r="P13"/>
      <c r="Q13"/>
      <c r="R13"/>
      <c r="S13"/>
      <c r="T13"/>
      <c r="U13"/>
      <c r="V13"/>
      <c r="W13"/>
      <c r="X13"/>
      <c r="Y13"/>
      <c r="Z13"/>
      <c r="AA13"/>
    </row>
    <row r="14" spans="1:27" s="19" customFormat="1" ht="6" customHeight="1">
      <c r="A14" s="27"/>
      <c r="B14" s="60"/>
      <c r="C14" s="61"/>
      <c r="D14" s="62"/>
      <c r="E14" s="61"/>
      <c r="F14" s="61"/>
      <c r="G14" s="61"/>
      <c r="H14" s="61"/>
      <c r="I14" s="63"/>
      <c r="J14" s="78"/>
      <c r="K14" s="21"/>
      <c r="L14" s="21"/>
      <c r="M14" s="21"/>
      <c r="N14" s="21"/>
      <c r="O14" s="21"/>
      <c r="P14"/>
      <c r="Q14"/>
      <c r="R14"/>
      <c r="S14"/>
      <c r="T14"/>
      <c r="U14"/>
      <c r="V14"/>
      <c r="W14"/>
      <c r="X14"/>
      <c r="Y14"/>
      <c r="Z14"/>
      <c r="AA14"/>
    </row>
    <row r="15" spans="1:27" s="19" customFormat="1" ht="20.45" customHeight="1">
      <c r="A15" s="27"/>
      <c r="B15" s="159" t="s">
        <v>1138</v>
      </c>
      <c r="C15" s="1" t="s">
        <v>694</v>
      </c>
      <c r="D15" s="35" t="s">
        <v>7</v>
      </c>
      <c r="E15" s="1" t="s">
        <v>8</v>
      </c>
      <c r="F15" s="1" t="s">
        <v>10</v>
      </c>
      <c r="G15" s="1" t="s">
        <v>11</v>
      </c>
      <c r="H15" s="1" t="s">
        <v>12</v>
      </c>
      <c r="I15" s="120" t="s">
        <v>13</v>
      </c>
      <c r="J15" s="78"/>
      <c r="K15" s="21"/>
      <c r="L15" s="21"/>
      <c r="M15" s="21"/>
      <c r="N15" s="21"/>
      <c r="O15" s="21"/>
      <c r="P15"/>
      <c r="Q15"/>
      <c r="R15"/>
      <c r="S15"/>
      <c r="T15"/>
      <c r="U15"/>
      <c r="V15"/>
      <c r="W15"/>
      <c r="X15"/>
      <c r="Y15"/>
      <c r="Z15"/>
      <c r="AA15"/>
    </row>
    <row r="16" spans="1:27">
      <c r="A16" s="27"/>
      <c r="B16" s="417" t="s">
        <v>710</v>
      </c>
      <c r="C16" s="417"/>
      <c r="D16" s="417"/>
      <c r="E16" s="417"/>
      <c r="F16" s="417"/>
      <c r="G16" s="417"/>
      <c r="H16" s="417"/>
      <c r="I16" s="417"/>
      <c r="J16" s="78"/>
    </row>
    <row r="17" spans="1:10">
      <c r="A17" s="27"/>
      <c r="B17" s="54"/>
      <c r="C17" s="8" t="s">
        <v>127</v>
      </c>
      <c r="D17" s="5" t="s">
        <v>128</v>
      </c>
      <c r="E17" s="6" t="s">
        <v>129</v>
      </c>
      <c r="F17" s="6" t="s">
        <v>130</v>
      </c>
      <c r="G17" s="8" t="s">
        <v>511</v>
      </c>
      <c r="H17" s="8"/>
      <c r="I17" s="66"/>
      <c r="J17" s="78"/>
    </row>
    <row r="18" spans="1:10">
      <c r="A18" s="27"/>
      <c r="B18" s="54"/>
      <c r="C18" s="8" t="s">
        <v>911</v>
      </c>
      <c r="D18" s="5"/>
      <c r="E18" s="6"/>
      <c r="F18" s="6"/>
      <c r="G18" s="8"/>
      <c r="H18" s="8"/>
      <c r="I18" s="66"/>
      <c r="J18" s="78"/>
    </row>
    <row r="19" spans="1:10">
      <c r="A19" s="27"/>
      <c r="B19" s="417" t="s">
        <v>711</v>
      </c>
      <c r="C19" s="417"/>
      <c r="D19" s="417"/>
      <c r="E19" s="417"/>
      <c r="F19" s="417"/>
      <c r="G19" s="417"/>
      <c r="H19" s="417"/>
      <c r="I19" s="417"/>
      <c r="J19" s="78"/>
    </row>
    <row r="20" spans="1:10">
      <c r="A20" s="27"/>
      <c r="B20" s="54"/>
      <c r="C20" s="8" t="s">
        <v>1009</v>
      </c>
      <c r="D20" s="14" t="s">
        <v>144</v>
      </c>
      <c r="E20" s="6" t="s">
        <v>145</v>
      </c>
      <c r="F20" s="6" t="s">
        <v>146</v>
      </c>
      <c r="G20" s="8" t="s">
        <v>511</v>
      </c>
      <c r="H20" s="8"/>
      <c r="I20" s="66"/>
      <c r="J20" s="78"/>
    </row>
    <row r="21" spans="1:10">
      <c r="A21" s="27"/>
      <c r="B21" s="54"/>
      <c r="C21" s="8" t="s">
        <v>139</v>
      </c>
      <c r="D21" s="14" t="s">
        <v>140</v>
      </c>
      <c r="E21" s="6" t="s">
        <v>141</v>
      </c>
      <c r="F21" s="6" t="s">
        <v>142</v>
      </c>
      <c r="G21" s="6" t="s">
        <v>143</v>
      </c>
      <c r="H21" s="6">
        <v>99793228</v>
      </c>
      <c r="I21" s="66"/>
      <c r="J21" s="78"/>
    </row>
    <row r="22" spans="1:10">
      <c r="A22" s="27"/>
      <c r="B22" s="93"/>
      <c r="C22" s="233" t="s">
        <v>134</v>
      </c>
      <c r="D22" s="25" t="s">
        <v>135</v>
      </c>
      <c r="E22" s="22" t="s">
        <v>136</v>
      </c>
      <c r="F22" s="22" t="s">
        <v>137</v>
      </c>
      <c r="G22" s="22" t="s">
        <v>1008</v>
      </c>
      <c r="H22" s="22" t="s">
        <v>138</v>
      </c>
      <c r="I22" s="138"/>
      <c r="J22" s="78"/>
    </row>
    <row r="23" spans="1:10">
      <c r="A23" s="27"/>
      <c r="B23" s="417" t="s">
        <v>709</v>
      </c>
      <c r="C23" s="417"/>
      <c r="D23" s="417"/>
      <c r="E23" s="417"/>
      <c r="F23" s="417"/>
      <c r="G23" s="417"/>
      <c r="H23" s="417"/>
      <c r="I23" s="417"/>
      <c r="J23" s="78"/>
    </row>
    <row r="24" spans="1:10">
      <c r="A24" s="27"/>
      <c r="B24" s="54"/>
      <c r="C24" s="8" t="s">
        <v>123</v>
      </c>
      <c r="D24" s="5" t="s">
        <v>124</v>
      </c>
      <c r="E24" s="6" t="s">
        <v>125</v>
      </c>
      <c r="F24" s="6" t="s">
        <v>126</v>
      </c>
      <c r="G24" s="6" t="s">
        <v>511</v>
      </c>
      <c r="H24" s="6"/>
      <c r="I24" s="66"/>
      <c r="J24" s="78"/>
    </row>
    <row r="25" spans="1:10">
      <c r="A25" s="27"/>
      <c r="B25" s="54"/>
      <c r="C25" s="8" t="s">
        <v>131</v>
      </c>
      <c r="D25" s="5" t="s">
        <v>124</v>
      </c>
      <c r="E25" s="6" t="s">
        <v>132</v>
      </c>
      <c r="F25" s="6" t="s">
        <v>133</v>
      </c>
      <c r="G25" s="6" t="s">
        <v>511</v>
      </c>
      <c r="H25" s="6"/>
      <c r="I25" s="66"/>
      <c r="J25" s="78"/>
    </row>
    <row r="26" spans="1:10">
      <c r="A26" s="27"/>
      <c r="B26" s="54"/>
      <c r="C26" s="8" t="s">
        <v>1150</v>
      </c>
      <c r="D26" s="5"/>
      <c r="E26" s="6"/>
      <c r="F26" s="6"/>
      <c r="G26" s="6"/>
      <c r="H26" s="6"/>
      <c r="I26" s="66"/>
      <c r="J26" s="78"/>
    </row>
    <row r="27" spans="1:10">
      <c r="A27" s="27"/>
      <c r="B27" s="417" t="s">
        <v>713</v>
      </c>
      <c r="C27" s="417"/>
      <c r="D27" s="417"/>
      <c r="E27" s="417"/>
      <c r="F27" s="417"/>
      <c r="G27" s="417"/>
      <c r="H27" s="417"/>
      <c r="I27" s="417"/>
      <c r="J27" s="78"/>
    </row>
    <row r="28" spans="1:10">
      <c r="A28" s="27"/>
      <c r="B28" s="54"/>
      <c r="C28" s="8" t="s">
        <v>28</v>
      </c>
      <c r="D28" s="5" t="s">
        <v>29</v>
      </c>
      <c r="E28" s="6" t="s">
        <v>26</v>
      </c>
      <c r="F28" s="6" t="s">
        <v>30</v>
      </c>
      <c r="G28" s="7" t="s">
        <v>31</v>
      </c>
      <c r="H28" s="6">
        <v>22493673</v>
      </c>
      <c r="I28" s="66"/>
      <c r="J28" s="78"/>
    </row>
    <row r="29" spans="1:10">
      <c r="A29" s="27"/>
      <c r="B29" s="45"/>
      <c r="C29" s="107" t="s">
        <v>479</v>
      </c>
      <c r="D29" s="141" t="s">
        <v>25</v>
      </c>
      <c r="E29" s="6" t="s">
        <v>26</v>
      </c>
      <c r="F29" s="107" t="s">
        <v>480</v>
      </c>
      <c r="G29" s="6" t="s">
        <v>27</v>
      </c>
      <c r="H29" s="6">
        <v>99463146</v>
      </c>
      <c r="I29" s="142" t="s">
        <v>23</v>
      </c>
      <c r="J29" s="78"/>
    </row>
    <row r="30" spans="1:10">
      <c r="A30" s="27"/>
      <c r="B30" s="417" t="s">
        <v>712</v>
      </c>
      <c r="C30" s="417"/>
      <c r="D30" s="417"/>
      <c r="E30" s="417"/>
      <c r="F30" s="417"/>
      <c r="G30" s="417"/>
      <c r="H30" s="417"/>
      <c r="I30" s="417"/>
      <c r="J30" s="78"/>
    </row>
    <row r="31" spans="1:10">
      <c r="A31" s="27"/>
      <c r="B31" s="45"/>
      <c r="C31" s="6" t="s">
        <v>1140</v>
      </c>
      <c r="D31" s="6" t="s">
        <v>1141</v>
      </c>
      <c r="E31" s="6" t="s">
        <v>457</v>
      </c>
      <c r="F31" s="6" t="s">
        <v>1142</v>
      </c>
      <c r="G31" s="6" t="s">
        <v>1143</v>
      </c>
      <c r="H31" s="6">
        <v>22554685</v>
      </c>
      <c r="I31" s="142" t="s">
        <v>23</v>
      </c>
      <c r="J31" s="78"/>
    </row>
    <row r="32" spans="1:10">
      <c r="A32" s="27"/>
      <c r="B32" s="45"/>
      <c r="C32" s="201" t="s">
        <v>1153</v>
      </c>
      <c r="D32" s="6" t="s">
        <v>20</v>
      </c>
      <c r="E32" s="6" t="s">
        <v>457</v>
      </c>
      <c r="F32" s="6" t="s">
        <v>1154</v>
      </c>
      <c r="G32" s="6" t="s">
        <v>24</v>
      </c>
      <c r="H32" s="10">
        <v>99318470</v>
      </c>
      <c r="I32" s="28" t="s">
        <v>23</v>
      </c>
      <c r="J32" s="78"/>
    </row>
    <row r="33" spans="1:10">
      <c r="A33" s="27"/>
      <c r="B33" s="54"/>
      <c r="C33" s="8" t="s">
        <v>103</v>
      </c>
      <c r="D33" s="5" t="s">
        <v>104</v>
      </c>
      <c r="E33" s="6" t="s">
        <v>724</v>
      </c>
      <c r="F33" s="6" t="s">
        <v>105</v>
      </c>
      <c r="G33" s="8" t="s">
        <v>511</v>
      </c>
      <c r="H33" s="8"/>
      <c r="I33" s="66"/>
      <c r="J33" s="78"/>
    </row>
    <row r="34" spans="1:10">
      <c r="A34" s="27"/>
      <c r="B34" s="45"/>
      <c r="C34" s="6" t="s">
        <v>1155</v>
      </c>
      <c r="D34" s="6"/>
      <c r="E34" s="6"/>
      <c r="F34" s="6" t="s">
        <v>1156</v>
      </c>
      <c r="G34" s="6" t="s">
        <v>511</v>
      </c>
      <c r="H34" s="6"/>
      <c r="I34" s="142"/>
      <c r="J34" s="78"/>
    </row>
    <row r="35" spans="1:10">
      <c r="A35" s="27"/>
      <c r="B35" s="54"/>
      <c r="C35" s="201" t="s">
        <v>57</v>
      </c>
      <c r="D35" s="11" t="s">
        <v>1161</v>
      </c>
      <c r="E35" s="8" t="s">
        <v>723</v>
      </c>
      <c r="F35" s="8" t="s">
        <v>58</v>
      </c>
      <c r="G35" s="8" t="s">
        <v>24</v>
      </c>
      <c r="H35" s="10">
        <v>99318470</v>
      </c>
      <c r="I35" s="28" t="s">
        <v>23</v>
      </c>
      <c r="J35" s="78"/>
    </row>
    <row r="36" spans="1:10">
      <c r="A36" s="27"/>
      <c r="B36" s="45"/>
      <c r="C36" s="8" t="s">
        <v>57</v>
      </c>
      <c r="D36" s="8" t="s">
        <v>1145</v>
      </c>
      <c r="E36" s="8" t="s">
        <v>1115</v>
      </c>
      <c r="F36" s="8" t="s">
        <v>1116</v>
      </c>
      <c r="G36" s="8" t="s">
        <v>1144</v>
      </c>
      <c r="H36" s="8">
        <v>22755120</v>
      </c>
      <c r="I36" s="160" t="s">
        <v>23</v>
      </c>
      <c r="J36" s="78"/>
    </row>
    <row r="37" spans="1:10">
      <c r="A37" s="27"/>
      <c r="B37" s="54"/>
      <c r="C37" s="8" t="s">
        <v>1162</v>
      </c>
      <c r="D37" s="8" t="s">
        <v>1197</v>
      </c>
      <c r="E37" s="8" t="s">
        <v>1115</v>
      </c>
      <c r="F37" s="8" t="s">
        <v>1163</v>
      </c>
      <c r="G37" s="8" t="s">
        <v>1164</v>
      </c>
      <c r="H37" s="8"/>
      <c r="I37" s="160" t="s">
        <v>23</v>
      </c>
      <c r="J37" s="78"/>
    </row>
    <row r="38" spans="1:10">
      <c r="A38" s="27"/>
      <c r="B38" s="54"/>
      <c r="C38" s="8" t="s">
        <v>60</v>
      </c>
      <c r="D38" s="5"/>
      <c r="E38" s="12" t="s">
        <v>488</v>
      </c>
      <c r="F38" s="6" t="s">
        <v>61</v>
      </c>
      <c r="G38" s="8" t="s">
        <v>52</v>
      </c>
      <c r="H38" s="8" t="s">
        <v>53</v>
      </c>
      <c r="I38" s="28" t="s">
        <v>23</v>
      </c>
      <c r="J38" s="78"/>
    </row>
    <row r="39" spans="1:10">
      <c r="A39" s="27"/>
      <c r="B39" s="54"/>
      <c r="C39" s="8" t="s">
        <v>62</v>
      </c>
      <c r="D39" s="5" t="s">
        <v>63</v>
      </c>
      <c r="E39" s="6" t="s">
        <v>488</v>
      </c>
      <c r="F39" s="6" t="s">
        <v>64</v>
      </c>
      <c r="G39" s="8" t="s">
        <v>52</v>
      </c>
      <c r="H39" s="6" t="s">
        <v>53</v>
      </c>
      <c r="I39" s="28" t="s">
        <v>23</v>
      </c>
      <c r="J39" s="78"/>
    </row>
    <row r="40" spans="1:10">
      <c r="A40" s="27"/>
      <c r="B40" s="45"/>
      <c r="C40" s="6" t="s">
        <v>67</v>
      </c>
      <c r="D40" s="6" t="s">
        <v>50</v>
      </c>
      <c r="E40" s="6" t="s">
        <v>488</v>
      </c>
      <c r="F40" s="6" t="s">
        <v>68</v>
      </c>
      <c r="G40" s="6" t="s">
        <v>52</v>
      </c>
      <c r="H40" s="6" t="s">
        <v>53</v>
      </c>
      <c r="I40" s="142" t="s">
        <v>23</v>
      </c>
      <c r="J40" s="78"/>
    </row>
    <row r="41" spans="1:10">
      <c r="A41" s="27"/>
      <c r="B41" s="45"/>
      <c r="C41" s="201" t="s">
        <v>1259</v>
      </c>
      <c r="D41" s="11" t="s">
        <v>1174</v>
      </c>
      <c r="E41" s="8" t="s">
        <v>1171</v>
      </c>
      <c r="F41" s="8" t="s">
        <v>1182</v>
      </c>
      <c r="G41" s="8" t="s">
        <v>1147</v>
      </c>
      <c r="H41" s="165">
        <v>99622453</v>
      </c>
      <c r="I41" s="160" t="s">
        <v>23</v>
      </c>
      <c r="J41" s="78"/>
    </row>
    <row r="42" spans="1:10">
      <c r="A42" s="27"/>
      <c r="B42" s="54"/>
      <c r="C42" s="8" t="s">
        <v>69</v>
      </c>
      <c r="D42" s="5" t="s">
        <v>70</v>
      </c>
      <c r="E42" s="6" t="s">
        <v>71</v>
      </c>
      <c r="F42" s="6" t="s">
        <v>72</v>
      </c>
      <c r="G42" s="8" t="s">
        <v>24</v>
      </c>
      <c r="H42" s="10">
        <v>99318470</v>
      </c>
      <c r="I42" s="28"/>
      <c r="J42" s="78"/>
    </row>
    <row r="43" spans="1:10">
      <c r="A43" s="27"/>
      <c r="B43" s="54"/>
      <c r="C43" s="8" t="s">
        <v>78</v>
      </c>
      <c r="D43" s="5" t="s">
        <v>74</v>
      </c>
      <c r="E43" s="6" t="s">
        <v>75</v>
      </c>
      <c r="F43" s="6" t="s">
        <v>79</v>
      </c>
      <c r="G43" s="8" t="s">
        <v>77</v>
      </c>
      <c r="H43" s="8">
        <v>99618763</v>
      </c>
      <c r="I43" s="66"/>
      <c r="J43" s="78"/>
    </row>
    <row r="44" spans="1:10">
      <c r="A44" s="27"/>
      <c r="B44" s="54"/>
      <c r="C44" s="201" t="s">
        <v>82</v>
      </c>
      <c r="D44" s="11" t="s">
        <v>83</v>
      </c>
      <c r="E44" s="8" t="s">
        <v>75</v>
      </c>
      <c r="F44" s="8" t="s">
        <v>84</v>
      </c>
      <c r="G44" s="8" t="s">
        <v>24</v>
      </c>
      <c r="H44" s="10">
        <v>99318470</v>
      </c>
      <c r="I44" s="28" t="s">
        <v>23</v>
      </c>
      <c r="J44" s="78"/>
    </row>
    <row r="45" spans="1:10">
      <c r="A45" s="27"/>
      <c r="B45" s="54"/>
      <c r="C45" s="8" t="s">
        <v>82</v>
      </c>
      <c r="D45" s="8" t="s">
        <v>219</v>
      </c>
      <c r="E45" s="8" t="s">
        <v>1165</v>
      </c>
      <c r="F45" s="8" t="s">
        <v>84</v>
      </c>
      <c r="G45" s="8" t="s">
        <v>1164</v>
      </c>
      <c r="H45" s="10"/>
      <c r="I45" s="28" t="s">
        <v>23</v>
      </c>
      <c r="J45" s="78"/>
    </row>
    <row r="46" spans="1:10">
      <c r="A46" s="27"/>
      <c r="B46" s="54"/>
      <c r="C46" s="8" t="s">
        <v>99</v>
      </c>
      <c r="D46" s="5" t="s">
        <v>100</v>
      </c>
      <c r="E46" s="6" t="s">
        <v>71</v>
      </c>
      <c r="F46" s="8" t="s">
        <v>101</v>
      </c>
      <c r="G46" s="8" t="s">
        <v>102</v>
      </c>
      <c r="H46" s="8">
        <v>99694803</v>
      </c>
      <c r="I46" s="29"/>
      <c r="J46" s="78"/>
    </row>
    <row r="47" spans="1:10">
      <c r="A47" s="27"/>
      <c r="B47" s="54"/>
      <c r="C47" s="8" t="s">
        <v>85</v>
      </c>
      <c r="D47" s="11" t="s">
        <v>511</v>
      </c>
      <c r="E47" s="6" t="s">
        <v>87</v>
      </c>
      <c r="F47" s="6" t="s">
        <v>88</v>
      </c>
      <c r="G47" s="8" t="s">
        <v>511</v>
      </c>
      <c r="H47" s="8"/>
      <c r="I47" s="66"/>
      <c r="J47" s="78"/>
    </row>
    <row r="48" spans="1:10">
      <c r="A48" s="27"/>
      <c r="B48" s="54"/>
      <c r="C48" s="8" t="s">
        <v>93</v>
      </c>
      <c r="D48" s="11" t="s">
        <v>83</v>
      </c>
      <c r="E48" s="6" t="s">
        <v>91</v>
      </c>
      <c r="F48" s="13" t="s">
        <v>94</v>
      </c>
      <c r="G48" s="8" t="s">
        <v>24</v>
      </c>
      <c r="H48" s="10">
        <v>99318470</v>
      </c>
      <c r="I48" s="28" t="s">
        <v>23</v>
      </c>
      <c r="J48" s="78"/>
    </row>
    <row r="49" spans="1:10">
      <c r="A49" s="27"/>
      <c r="B49" s="54"/>
      <c r="C49" s="8" t="s">
        <v>106</v>
      </c>
      <c r="D49" s="5" t="s">
        <v>104</v>
      </c>
      <c r="E49" s="6" t="s">
        <v>107</v>
      </c>
      <c r="F49" s="6" t="s">
        <v>108</v>
      </c>
      <c r="G49" s="8" t="s">
        <v>511</v>
      </c>
      <c r="H49" s="8"/>
      <c r="I49" s="66"/>
      <c r="J49" s="78"/>
    </row>
    <row r="50" spans="1:10">
      <c r="A50" s="27"/>
      <c r="B50" s="45"/>
      <c r="C50" s="201" t="s">
        <v>49</v>
      </c>
      <c r="D50" s="11" t="s">
        <v>50</v>
      </c>
      <c r="E50" s="8" t="s">
        <v>456</v>
      </c>
      <c r="F50" s="8" t="s">
        <v>51</v>
      </c>
      <c r="G50" s="8" t="s">
        <v>52</v>
      </c>
      <c r="H50" s="8" t="s">
        <v>440</v>
      </c>
      <c r="I50" s="28" t="s">
        <v>23</v>
      </c>
      <c r="J50" s="78"/>
    </row>
    <row r="51" spans="1:10">
      <c r="A51" s="27"/>
      <c r="B51" s="45"/>
      <c r="C51" s="8" t="s">
        <v>49</v>
      </c>
      <c r="D51" s="11" t="s">
        <v>1146</v>
      </c>
      <c r="E51" s="8" t="s">
        <v>456</v>
      </c>
      <c r="F51" s="8" t="s">
        <v>1181</v>
      </c>
      <c r="G51" s="8" t="s">
        <v>1147</v>
      </c>
      <c r="H51" s="8">
        <v>99622453</v>
      </c>
      <c r="I51" s="28" t="s">
        <v>23</v>
      </c>
      <c r="J51" s="78"/>
    </row>
    <row r="52" spans="1:10">
      <c r="A52" s="27"/>
      <c r="B52" s="417" t="s">
        <v>717</v>
      </c>
      <c r="C52" s="417"/>
      <c r="D52" s="417"/>
      <c r="E52" s="417"/>
      <c r="F52" s="417"/>
      <c r="G52" s="417"/>
      <c r="H52" s="417"/>
      <c r="I52" s="417"/>
      <c r="J52" s="78"/>
    </row>
    <row r="53" spans="1:10" s="104" customFormat="1">
      <c r="A53" s="76"/>
      <c r="B53" s="118"/>
      <c r="C53" s="12" t="s">
        <v>718</v>
      </c>
      <c r="D53" s="12" t="s">
        <v>177</v>
      </c>
      <c r="E53" s="12" t="s">
        <v>178</v>
      </c>
      <c r="F53" s="12" t="s">
        <v>721</v>
      </c>
      <c r="G53" s="12" t="s">
        <v>18</v>
      </c>
      <c r="H53" s="12">
        <v>22314333</v>
      </c>
      <c r="I53" s="102"/>
      <c r="J53" s="103"/>
    </row>
    <row r="54" spans="1:10" s="104" customFormat="1">
      <c r="A54" s="76"/>
      <c r="B54" s="118"/>
      <c r="C54" s="12" t="s">
        <v>719</v>
      </c>
      <c r="D54" s="12" t="s">
        <v>177</v>
      </c>
      <c r="E54" s="12" t="s">
        <v>178</v>
      </c>
      <c r="F54" s="12" t="s">
        <v>473</v>
      </c>
      <c r="G54" s="12" t="s">
        <v>18</v>
      </c>
      <c r="H54" s="12">
        <v>22314333</v>
      </c>
      <c r="I54" s="102"/>
      <c r="J54" s="103"/>
    </row>
    <row r="55" spans="1:10">
      <c r="A55" s="27"/>
      <c r="B55" s="417" t="s">
        <v>510</v>
      </c>
      <c r="C55" s="417"/>
      <c r="D55" s="417"/>
      <c r="E55" s="417"/>
      <c r="F55" s="417"/>
      <c r="G55" s="417"/>
      <c r="H55" s="417"/>
      <c r="I55" s="417"/>
      <c r="J55" s="78"/>
    </row>
    <row r="56" spans="1:10">
      <c r="A56" s="27"/>
      <c r="B56" s="54"/>
      <c r="C56" s="4" t="s">
        <v>14</v>
      </c>
      <c r="D56" s="11" t="s">
        <v>15</v>
      </c>
      <c r="E56" s="8" t="s">
        <v>16</v>
      </c>
      <c r="F56" s="8" t="s">
        <v>17</v>
      </c>
      <c r="G56" s="8" t="s">
        <v>18</v>
      </c>
      <c r="H56" s="8">
        <v>22314333</v>
      </c>
      <c r="I56" s="29"/>
      <c r="J56" s="78"/>
    </row>
    <row r="57" spans="1:10">
      <c r="A57" s="27"/>
      <c r="B57" s="45"/>
      <c r="C57" s="201" t="s">
        <v>19</v>
      </c>
      <c r="D57" s="11" t="s">
        <v>20</v>
      </c>
      <c r="E57" s="8" t="s">
        <v>21</v>
      </c>
      <c r="F57" s="8" t="s">
        <v>22</v>
      </c>
      <c r="G57" s="8" t="s">
        <v>24</v>
      </c>
      <c r="H57" s="10">
        <v>99318470</v>
      </c>
      <c r="I57" s="28" t="s">
        <v>23</v>
      </c>
      <c r="J57" s="78"/>
    </row>
    <row r="58" spans="1:10">
      <c r="A58" s="27"/>
      <c r="B58" s="106"/>
      <c r="C58" s="23" t="s">
        <v>684</v>
      </c>
      <c r="D58" s="23"/>
      <c r="E58" s="23"/>
      <c r="F58" s="23"/>
      <c r="G58" s="23"/>
      <c r="H58" s="23"/>
      <c r="I58" s="121"/>
      <c r="J58" s="81"/>
    </row>
    <row r="59" spans="1:10">
      <c r="A59" s="27"/>
      <c r="B59" s="106"/>
      <c r="C59" s="23" t="s">
        <v>685</v>
      </c>
      <c r="D59" s="23"/>
      <c r="E59" s="23"/>
      <c r="F59" s="23"/>
      <c r="G59" s="23"/>
      <c r="H59" s="23"/>
      <c r="I59" s="121"/>
      <c r="J59" s="81"/>
    </row>
    <row r="60" spans="1:10">
      <c r="A60" s="27"/>
      <c r="B60" s="106"/>
      <c r="C60" s="23" t="s">
        <v>686</v>
      </c>
      <c r="D60" s="23"/>
      <c r="E60" s="23"/>
      <c r="F60" s="23" t="s">
        <v>687</v>
      </c>
      <c r="G60" s="23" t="s">
        <v>511</v>
      </c>
      <c r="H60" s="23"/>
      <c r="I60" s="121"/>
      <c r="J60" s="81"/>
    </row>
    <row r="61" spans="1:10">
      <c r="A61" s="27"/>
      <c r="B61" s="54"/>
      <c r="C61" s="8" t="s">
        <v>471</v>
      </c>
      <c r="D61" s="11" t="s">
        <v>54</v>
      </c>
      <c r="E61" s="8" t="s">
        <v>55</v>
      </c>
      <c r="F61" s="8" t="s">
        <v>472</v>
      </c>
      <c r="G61" s="8" t="s">
        <v>24</v>
      </c>
      <c r="H61" s="8">
        <v>99318470</v>
      </c>
      <c r="I61" s="28" t="s">
        <v>23</v>
      </c>
      <c r="J61" s="78"/>
    </row>
    <row r="62" spans="1:10">
      <c r="A62" s="27"/>
      <c r="B62" s="106"/>
      <c r="C62" s="23" t="s">
        <v>688</v>
      </c>
      <c r="D62" s="23" t="s">
        <v>511</v>
      </c>
      <c r="E62" s="23"/>
      <c r="F62" s="23"/>
      <c r="G62" s="23"/>
      <c r="H62" s="23"/>
      <c r="I62" s="121"/>
      <c r="J62" s="81"/>
    </row>
    <row r="63" spans="1:10">
      <c r="A63" s="27"/>
      <c r="B63" s="417" t="s">
        <v>714</v>
      </c>
      <c r="C63" s="417"/>
      <c r="D63" s="417"/>
      <c r="E63" s="417"/>
      <c r="F63" s="417"/>
      <c r="G63" s="417"/>
      <c r="H63" s="417"/>
      <c r="I63" s="417"/>
      <c r="J63" s="78"/>
    </row>
    <row r="64" spans="1:10">
      <c r="A64" s="27"/>
      <c r="B64" s="45"/>
      <c r="C64" s="201" t="s">
        <v>1373</v>
      </c>
      <c r="D64" s="37" t="s">
        <v>173</v>
      </c>
      <c r="E64" s="37" t="s">
        <v>171</v>
      </c>
      <c r="F64" s="37" t="s">
        <v>174</v>
      </c>
      <c r="G64" s="37" t="s">
        <v>175</v>
      </c>
      <c r="H64" s="94">
        <v>22423029</v>
      </c>
      <c r="I64" s="39" t="s">
        <v>23</v>
      </c>
      <c r="J64" s="79"/>
    </row>
    <row r="65" spans="1:10">
      <c r="A65" s="27"/>
      <c r="B65" s="105"/>
      <c r="C65" s="24" t="s">
        <v>251</v>
      </c>
      <c r="D65" s="56" t="s">
        <v>252</v>
      </c>
      <c r="E65" s="24" t="s">
        <v>253</v>
      </c>
      <c r="F65" s="24" t="s">
        <v>254</v>
      </c>
      <c r="G65" s="24" t="s">
        <v>24</v>
      </c>
      <c r="H65" s="24">
        <v>99318470</v>
      </c>
      <c r="I65" s="82" t="s">
        <v>23</v>
      </c>
      <c r="J65" s="78"/>
    </row>
    <row r="66" spans="1:10" ht="15.75" thickBot="1">
      <c r="A66" s="27"/>
      <c r="B66" s="54"/>
      <c r="C66" s="8" t="s">
        <v>248</v>
      </c>
      <c r="D66" s="11" t="s">
        <v>86</v>
      </c>
      <c r="E66" s="8" t="s">
        <v>245</v>
      </c>
      <c r="F66" s="8" t="s">
        <v>249</v>
      </c>
      <c r="G66" s="8" t="s">
        <v>250</v>
      </c>
      <c r="H66" s="8"/>
      <c r="I66" s="29"/>
      <c r="J66" s="78"/>
    </row>
    <row r="67" spans="1:10" ht="15.75" thickBot="1">
      <c r="A67" s="27"/>
      <c r="B67" s="54"/>
      <c r="C67" s="8" t="s">
        <v>294</v>
      </c>
      <c r="D67" s="8" t="s">
        <v>86</v>
      </c>
      <c r="E67" s="8" t="s">
        <v>292</v>
      </c>
      <c r="F67" s="8" t="s">
        <v>295</v>
      </c>
      <c r="G67" s="16" t="s">
        <v>250</v>
      </c>
      <c r="H67" s="17"/>
      <c r="I67" s="77"/>
      <c r="J67" s="80"/>
    </row>
    <row r="68" spans="1:10" s="21" customFormat="1">
      <c r="A68" s="27"/>
      <c r="B68" s="45"/>
      <c r="C68" s="8" t="s">
        <v>205</v>
      </c>
      <c r="D68" s="11" t="s">
        <v>15</v>
      </c>
      <c r="E68" s="8" t="s">
        <v>206</v>
      </c>
      <c r="F68" s="8" t="s">
        <v>207</v>
      </c>
      <c r="G68" s="8" t="s">
        <v>208</v>
      </c>
      <c r="H68" s="8">
        <v>99292488</v>
      </c>
      <c r="I68" s="28" t="s">
        <v>23</v>
      </c>
      <c r="J68" s="64"/>
    </row>
    <row r="69" spans="1:10">
      <c r="A69" s="27"/>
      <c r="B69" s="417" t="s">
        <v>715</v>
      </c>
      <c r="C69" s="417"/>
      <c r="D69" s="417"/>
      <c r="E69" s="417"/>
      <c r="F69" s="417"/>
      <c r="G69" s="417"/>
      <c r="H69" s="417"/>
      <c r="I69" s="417"/>
      <c r="J69" s="78"/>
    </row>
    <row r="70" spans="1:10">
      <c r="A70" s="27"/>
      <c r="B70" s="45"/>
      <c r="C70" s="201" t="s">
        <v>1196</v>
      </c>
      <c r="D70" s="42" t="s">
        <v>453</v>
      </c>
      <c r="E70" s="37" t="s">
        <v>354</v>
      </c>
      <c r="F70" s="37" t="s">
        <v>355</v>
      </c>
      <c r="G70" s="37" t="s">
        <v>196</v>
      </c>
      <c r="H70" s="37">
        <v>22542991</v>
      </c>
      <c r="I70" s="39" t="s">
        <v>23</v>
      </c>
      <c r="J70" s="78"/>
    </row>
    <row r="71" spans="1:10">
      <c r="A71" s="27"/>
      <c r="B71" s="54"/>
      <c r="C71" s="8" t="s">
        <v>357</v>
      </c>
      <c r="D71" s="8" t="s">
        <v>358</v>
      </c>
      <c r="E71" s="8" t="s">
        <v>359</v>
      </c>
      <c r="F71" s="10" t="s">
        <v>360</v>
      </c>
      <c r="G71" s="8" t="s">
        <v>175</v>
      </c>
      <c r="H71" s="13">
        <v>22423029</v>
      </c>
      <c r="I71" s="28" t="s">
        <v>23</v>
      </c>
      <c r="J71" s="78"/>
    </row>
    <row r="72" spans="1:10">
      <c r="A72" s="27"/>
      <c r="B72" s="54"/>
      <c r="C72" s="8" t="s">
        <v>364</v>
      </c>
      <c r="D72" s="5" t="s">
        <v>356</v>
      </c>
      <c r="E72" s="6" t="s">
        <v>362</v>
      </c>
      <c r="F72" s="6" t="s">
        <v>365</v>
      </c>
      <c r="G72" s="8" t="s">
        <v>511</v>
      </c>
      <c r="H72" s="8"/>
      <c r="I72" s="29"/>
      <c r="J72" s="78"/>
    </row>
    <row r="73" spans="1:10" s="100" customFormat="1">
      <c r="A73" s="97"/>
      <c r="B73" s="119"/>
      <c r="C73" s="101" t="s">
        <v>470</v>
      </c>
      <c r="D73" s="98"/>
      <c r="E73" s="98"/>
      <c r="F73" s="101" t="s">
        <v>720</v>
      </c>
      <c r="G73" s="98" t="s">
        <v>511</v>
      </c>
      <c r="H73" s="98"/>
      <c r="I73" s="99"/>
      <c r="J73" s="97"/>
    </row>
    <row r="74" spans="1:10">
      <c r="A74" s="27"/>
      <c r="B74" s="417" t="s">
        <v>353</v>
      </c>
      <c r="C74" s="417"/>
      <c r="D74" s="417"/>
      <c r="E74" s="417"/>
      <c r="F74" s="417"/>
      <c r="G74" s="417"/>
      <c r="H74" s="417"/>
      <c r="I74" s="417"/>
      <c r="J74" s="78"/>
    </row>
    <row r="75" spans="1:10">
      <c r="A75" s="27"/>
      <c r="B75" s="45"/>
      <c r="C75" s="201" t="s">
        <v>1198</v>
      </c>
      <c r="D75" s="42" t="s">
        <v>453</v>
      </c>
      <c r="E75" s="37" t="s">
        <v>354</v>
      </c>
      <c r="F75" s="37" t="s">
        <v>452</v>
      </c>
      <c r="G75" s="37" t="s">
        <v>196</v>
      </c>
      <c r="H75" s="37">
        <v>22542991</v>
      </c>
      <c r="I75" s="39" t="s">
        <v>23</v>
      </c>
      <c r="J75" s="78"/>
    </row>
    <row r="76" spans="1:10">
      <c r="A76" s="27"/>
      <c r="B76" s="417" t="s">
        <v>725</v>
      </c>
      <c r="C76" s="417"/>
      <c r="D76" s="417"/>
      <c r="E76" s="417"/>
      <c r="F76" s="417"/>
      <c r="G76" s="417"/>
      <c r="H76" s="417"/>
      <c r="I76" s="417"/>
      <c r="J76" s="78"/>
    </row>
    <row r="77" spans="1:10">
      <c r="A77" s="27"/>
      <c r="B77" s="54"/>
      <c r="C77" s="201" t="s">
        <v>366</v>
      </c>
      <c r="D77" s="42" t="s">
        <v>367</v>
      </c>
      <c r="E77" s="37" t="s">
        <v>368</v>
      </c>
      <c r="F77" s="37" t="s">
        <v>369</v>
      </c>
      <c r="G77" s="37" t="s">
        <v>40</v>
      </c>
      <c r="H77" s="37">
        <v>22775325</v>
      </c>
      <c r="I77" s="71"/>
      <c r="J77" s="78"/>
    </row>
    <row r="78" spans="1:10">
      <c r="A78" s="27"/>
      <c r="B78" s="417" t="s">
        <v>726</v>
      </c>
      <c r="C78" s="417"/>
      <c r="D78" s="417"/>
      <c r="E78" s="417"/>
      <c r="F78" s="417"/>
      <c r="G78" s="417"/>
      <c r="H78" s="417"/>
      <c r="I78" s="417"/>
      <c r="J78" s="78"/>
    </row>
    <row r="79" spans="1:10">
      <c r="A79" s="27"/>
      <c r="B79" s="45"/>
      <c r="C79" s="201" t="s">
        <v>370</v>
      </c>
      <c r="D79" s="42" t="s">
        <v>371</v>
      </c>
      <c r="E79" s="37" t="s">
        <v>489</v>
      </c>
      <c r="F79" s="37" t="s">
        <v>372</v>
      </c>
      <c r="G79" s="37" t="s">
        <v>217</v>
      </c>
      <c r="H79" s="37">
        <v>22774947</v>
      </c>
      <c r="I79" s="39" t="s">
        <v>23</v>
      </c>
      <c r="J79" s="78"/>
    </row>
    <row r="80" spans="1:10">
      <c r="A80" s="27"/>
      <c r="B80" s="417" t="s">
        <v>716</v>
      </c>
      <c r="C80" s="417"/>
      <c r="D80" s="417"/>
      <c r="E80" s="417"/>
      <c r="F80" s="417"/>
      <c r="G80" s="417"/>
      <c r="H80" s="417"/>
      <c r="I80" s="417"/>
      <c r="J80" s="78"/>
    </row>
    <row r="81" spans="1:10">
      <c r="A81" s="27"/>
      <c r="B81" s="54"/>
      <c r="C81" s="201" t="s">
        <v>373</v>
      </c>
      <c r="D81" s="14" t="s">
        <v>374</v>
      </c>
      <c r="E81" s="6" t="s">
        <v>375</v>
      </c>
      <c r="F81" s="6" t="s">
        <v>376</v>
      </c>
      <c r="G81" s="6" t="s">
        <v>226</v>
      </c>
      <c r="H81" s="6">
        <v>22371958</v>
      </c>
      <c r="I81" s="65"/>
      <c r="J81" s="81"/>
    </row>
    <row r="82" spans="1:10">
      <c r="A82" s="27"/>
      <c r="B82" s="45"/>
      <c r="C82" s="201" t="s">
        <v>255</v>
      </c>
      <c r="D82" s="42" t="s">
        <v>256</v>
      </c>
      <c r="E82" s="37" t="s">
        <v>257</v>
      </c>
      <c r="F82" s="37" t="s">
        <v>258</v>
      </c>
      <c r="G82" s="37" t="s">
        <v>511</v>
      </c>
      <c r="H82" s="37">
        <v>22560010</v>
      </c>
      <c r="I82" s="71"/>
      <c r="J82" s="78"/>
    </row>
    <row r="83" spans="1:10">
      <c r="A83" s="27"/>
      <c r="B83" s="417" t="s">
        <v>689</v>
      </c>
      <c r="C83" s="417"/>
      <c r="D83" s="417"/>
      <c r="E83" s="417"/>
      <c r="F83" s="417"/>
      <c r="G83" s="417"/>
      <c r="H83" s="417"/>
      <c r="I83" s="417"/>
      <c r="J83" s="78"/>
    </row>
    <row r="84" spans="1:10">
      <c r="A84" s="27"/>
      <c r="B84" s="54"/>
      <c r="C84" s="8" t="s">
        <v>691</v>
      </c>
      <c r="D84" s="8" t="s">
        <v>511</v>
      </c>
      <c r="E84" s="8"/>
      <c r="F84" s="8" t="s">
        <v>692</v>
      </c>
      <c r="G84" s="8" t="s">
        <v>511</v>
      </c>
      <c r="H84" s="8"/>
      <c r="I84" s="29"/>
      <c r="J84" s="78"/>
    </row>
    <row r="85" spans="1:10">
      <c r="A85" s="27"/>
      <c r="B85" s="417" t="s">
        <v>722</v>
      </c>
      <c r="C85" s="417"/>
      <c r="D85" s="417"/>
      <c r="E85" s="417"/>
      <c r="F85" s="417"/>
      <c r="G85" s="417"/>
      <c r="H85" s="417"/>
      <c r="I85" s="417"/>
      <c r="J85" s="78"/>
    </row>
    <row r="86" spans="1:10">
      <c r="A86" s="27"/>
      <c r="B86" s="45"/>
      <c r="C86" s="8" t="s">
        <v>361</v>
      </c>
      <c r="D86" s="8" t="s">
        <v>177</v>
      </c>
      <c r="E86" s="8" t="s">
        <v>178</v>
      </c>
      <c r="F86" s="8" t="s">
        <v>363</v>
      </c>
      <c r="G86" s="8" t="s">
        <v>24</v>
      </c>
      <c r="H86" s="10">
        <v>99318470</v>
      </c>
      <c r="I86" s="28" t="s">
        <v>23</v>
      </c>
      <c r="J86" s="78"/>
    </row>
    <row r="87" spans="1:10">
      <c r="A87" s="27"/>
      <c r="B87" s="27"/>
      <c r="C87" s="27"/>
      <c r="D87" s="27"/>
      <c r="E87" s="27"/>
      <c r="F87" s="27"/>
      <c r="G87" s="27"/>
      <c r="H87" s="27"/>
      <c r="I87" s="27"/>
      <c r="J87" s="27"/>
    </row>
    <row r="90" spans="1:10" ht="82.5" customHeight="1">
      <c r="B90" s="308" t="s">
        <v>1372</v>
      </c>
      <c r="C90" s="221" t="s">
        <v>1351</v>
      </c>
      <c r="D90" s="221" t="s">
        <v>1346</v>
      </c>
      <c r="E90" s="221" t="s">
        <v>1347</v>
      </c>
      <c r="F90" s="234" t="s">
        <v>1348</v>
      </c>
      <c r="G90" s="223" t="s">
        <v>1353</v>
      </c>
      <c r="H90" s="223" t="s">
        <v>1375</v>
      </c>
    </row>
    <row r="91" spans="1:10" ht="32.25" customHeight="1">
      <c r="B91" s="221" t="s">
        <v>1300</v>
      </c>
      <c r="C91" s="309">
        <v>0.3</v>
      </c>
      <c r="D91" s="310">
        <v>0.4</v>
      </c>
      <c r="E91" s="321">
        <v>0.3</v>
      </c>
      <c r="F91" s="322"/>
      <c r="G91" s="323"/>
      <c r="H91" s="310"/>
    </row>
    <row r="92" spans="1:10">
      <c r="B92" s="311" t="s">
        <v>134</v>
      </c>
      <c r="C92" s="298">
        <v>5</v>
      </c>
      <c r="D92" s="298">
        <v>5</v>
      </c>
      <c r="E92" s="324">
        <v>1</v>
      </c>
      <c r="F92" s="325"/>
      <c r="G92" s="326"/>
      <c r="H92" s="298"/>
    </row>
    <row r="93" spans="1:10">
      <c r="B93" s="314" t="s">
        <v>1296</v>
      </c>
      <c r="C93" s="314">
        <f>100*C92/5*C91</f>
        <v>30</v>
      </c>
      <c r="D93" s="314">
        <f>100*D92/5*D91</f>
        <v>40</v>
      </c>
      <c r="E93" s="327">
        <f>100*E92/5*$E$91</f>
        <v>6</v>
      </c>
      <c r="F93" s="325"/>
      <c r="G93" s="328">
        <f>SUM(C93:E93)</f>
        <v>76</v>
      </c>
      <c r="H93" s="319">
        <f>RANK(G93,$G$93:$G$119)+COUNTIF($G93:G$93,G93)-1</f>
        <v>4</v>
      </c>
    </row>
    <row r="94" spans="1:10">
      <c r="B94" s="311" t="s">
        <v>1153</v>
      </c>
      <c r="C94" s="298">
        <v>5</v>
      </c>
      <c r="D94" s="298">
        <v>5</v>
      </c>
      <c r="E94" s="324">
        <v>1</v>
      </c>
      <c r="F94" s="325"/>
      <c r="G94" s="326"/>
      <c r="H94" s="298"/>
    </row>
    <row r="95" spans="1:10">
      <c r="B95" s="314" t="s">
        <v>1296</v>
      </c>
      <c r="C95" s="314">
        <f>100*C94/5*C91</f>
        <v>30</v>
      </c>
      <c r="D95" s="314">
        <f>100*D94/5*D91</f>
        <v>40</v>
      </c>
      <c r="E95" s="327">
        <f>100*E94/5*E91</f>
        <v>6</v>
      </c>
      <c r="F95" s="325"/>
      <c r="G95" s="328">
        <f>SUM(C95:E95)</f>
        <v>76</v>
      </c>
      <c r="H95" s="298">
        <f>RANK(G95,$G$93:$G$119)+COUNTIF($G$93:G95,G95)-1</f>
        <v>5</v>
      </c>
    </row>
    <row r="96" spans="1:10">
      <c r="B96" s="311" t="s">
        <v>57</v>
      </c>
      <c r="C96" s="298">
        <v>5</v>
      </c>
      <c r="D96" s="298">
        <v>5</v>
      </c>
      <c r="E96" s="324">
        <v>1</v>
      </c>
      <c r="F96" s="325"/>
      <c r="G96" s="326"/>
      <c r="H96" s="298"/>
    </row>
    <row r="97" spans="2:8">
      <c r="B97" s="314" t="s">
        <v>1296</v>
      </c>
      <c r="C97" s="314">
        <f>100*C96/5*C91</f>
        <v>30</v>
      </c>
      <c r="D97" s="314">
        <f>100*D96/5*D91</f>
        <v>40</v>
      </c>
      <c r="E97" s="327">
        <f>100*E96/5*E91</f>
        <v>6</v>
      </c>
      <c r="F97" s="325"/>
      <c r="G97" s="328">
        <f>SUM(C97:E97)</f>
        <v>76</v>
      </c>
      <c r="H97" s="298">
        <f>RANK(G97,$G$93:$G$119)+COUNTIF($G$93:G97,G97)-1</f>
        <v>6</v>
      </c>
    </row>
    <row r="98" spans="2:8">
      <c r="B98" s="311" t="s">
        <v>1259</v>
      </c>
      <c r="C98" s="298">
        <v>5</v>
      </c>
      <c r="D98" s="298">
        <v>5</v>
      </c>
      <c r="E98" s="324">
        <v>1</v>
      </c>
      <c r="F98" s="325"/>
      <c r="G98" s="326"/>
      <c r="H98" s="298"/>
    </row>
    <row r="99" spans="2:8">
      <c r="B99" s="314" t="s">
        <v>1296</v>
      </c>
      <c r="C99" s="314">
        <f>100*C98/5*C91</f>
        <v>30</v>
      </c>
      <c r="D99" s="314">
        <f>100*D98/5*D91</f>
        <v>40</v>
      </c>
      <c r="E99" s="327">
        <f>100*E98/5*E91</f>
        <v>6</v>
      </c>
      <c r="F99" s="325"/>
      <c r="G99" s="328">
        <f>SUM(C99:E99)</f>
        <v>76</v>
      </c>
      <c r="H99" s="298">
        <f>RANK(G99,$G$93:$G$119)+COUNTIF($G$93:G99,G99)-1</f>
        <v>7</v>
      </c>
    </row>
    <row r="100" spans="2:8">
      <c r="B100" s="311" t="s">
        <v>82</v>
      </c>
      <c r="C100" s="298">
        <v>5</v>
      </c>
      <c r="D100" s="298">
        <v>3</v>
      </c>
      <c r="E100" s="324">
        <v>3</v>
      </c>
      <c r="F100" s="325"/>
      <c r="G100" s="326"/>
      <c r="H100" s="298"/>
    </row>
    <row r="101" spans="2:8">
      <c r="B101" s="314" t="s">
        <v>1296</v>
      </c>
      <c r="C101" s="314">
        <f>100*C100/5*C91</f>
        <v>30</v>
      </c>
      <c r="D101" s="314">
        <f>100*D100/5*D91</f>
        <v>24</v>
      </c>
      <c r="E101" s="327">
        <f>100*E100/5*E91</f>
        <v>18</v>
      </c>
      <c r="F101" s="325"/>
      <c r="G101" s="328">
        <f>SUM(C101:E101)</f>
        <v>72</v>
      </c>
      <c r="H101" s="319">
        <f>RANK(G101,$G$93:$G$119)+COUNTIF($G$93:G101,G101)-1</f>
        <v>11</v>
      </c>
    </row>
    <row r="102" spans="2:8" ht="30">
      <c r="B102" s="311" t="s">
        <v>49</v>
      </c>
      <c r="C102" s="298">
        <v>5</v>
      </c>
      <c r="D102" s="298">
        <v>5</v>
      </c>
      <c r="E102" s="324">
        <v>5</v>
      </c>
      <c r="F102" s="325"/>
      <c r="G102" s="326"/>
      <c r="H102" s="298"/>
    </row>
    <row r="103" spans="2:8">
      <c r="B103" s="314" t="s">
        <v>1296</v>
      </c>
      <c r="C103" s="314">
        <f>100*C102/5*C91</f>
        <v>30</v>
      </c>
      <c r="D103" s="314">
        <f>100*D102/5*$D$91</f>
        <v>40</v>
      </c>
      <c r="E103" s="327">
        <f>100*E102/5*E91</f>
        <v>30</v>
      </c>
      <c r="F103" s="325"/>
      <c r="G103" s="328">
        <f>SUM(C103:E103)</f>
        <v>100</v>
      </c>
      <c r="H103" s="319">
        <f>RANK(G103,$G$93:$G$119)+COUNTIF($G$93:G103,G103)-1</f>
        <v>1</v>
      </c>
    </row>
    <row r="104" spans="2:8">
      <c r="B104" s="311" t="s">
        <v>19</v>
      </c>
      <c r="C104" s="298">
        <v>3</v>
      </c>
      <c r="D104" s="298">
        <v>3</v>
      </c>
      <c r="E104" s="324">
        <v>5</v>
      </c>
      <c r="F104" s="325"/>
      <c r="G104" s="326"/>
      <c r="H104" s="298"/>
    </row>
    <row r="105" spans="2:8">
      <c r="B105" s="314" t="s">
        <v>1296</v>
      </c>
      <c r="C105" s="314">
        <f>100*C104/5*C91</f>
        <v>18</v>
      </c>
      <c r="D105" s="314">
        <f>100*D104/5*D91</f>
        <v>24</v>
      </c>
      <c r="E105" s="327">
        <f>100*E104/5*E91</f>
        <v>30</v>
      </c>
      <c r="F105" s="325"/>
      <c r="G105" s="328">
        <f>SUM(C105:E105)</f>
        <v>72</v>
      </c>
      <c r="H105" s="319">
        <f>RANK(G105,$G$93:$G$119)+COUNTIF($G$93:G105,G105)-1</f>
        <v>12</v>
      </c>
    </row>
    <row r="106" spans="2:8" ht="30">
      <c r="B106" s="311" t="s">
        <v>1373</v>
      </c>
      <c r="C106" s="298">
        <v>5</v>
      </c>
      <c r="D106" s="298">
        <v>5</v>
      </c>
      <c r="E106" s="324">
        <v>1</v>
      </c>
      <c r="F106" s="325"/>
      <c r="G106" s="326"/>
      <c r="H106" s="298"/>
    </row>
    <row r="107" spans="2:8">
      <c r="B107" s="314" t="s">
        <v>1296</v>
      </c>
      <c r="C107" s="314">
        <f>100*C106/5*C91</f>
        <v>30</v>
      </c>
      <c r="D107" s="314">
        <f>100*D106/5*D91</f>
        <v>40</v>
      </c>
      <c r="E107" s="327">
        <f>100*E106/5*E91</f>
        <v>6</v>
      </c>
      <c r="F107" s="325"/>
      <c r="G107" s="328">
        <f>SUM(C107:E107)</f>
        <v>76</v>
      </c>
      <c r="H107" s="298">
        <f>RANK(G107,$G$93:$G$119)+COUNTIF($G$93:G107,G107)-1</f>
        <v>8</v>
      </c>
    </row>
    <row r="108" spans="2:8">
      <c r="B108" s="311" t="s">
        <v>1196</v>
      </c>
      <c r="C108" s="298">
        <v>5</v>
      </c>
      <c r="D108" s="298">
        <v>5</v>
      </c>
      <c r="E108" s="324">
        <v>5</v>
      </c>
      <c r="F108" s="325"/>
      <c r="G108" s="326"/>
      <c r="H108" s="298"/>
    </row>
    <row r="109" spans="2:8">
      <c r="B109" s="314" t="s">
        <v>1296</v>
      </c>
      <c r="C109" s="314">
        <f>100*C108/5*C91</f>
        <v>30</v>
      </c>
      <c r="D109" s="314">
        <f>100*D108/5*D91</f>
        <v>40</v>
      </c>
      <c r="E109" s="327">
        <f>100*E108/5*E91</f>
        <v>30</v>
      </c>
      <c r="F109" s="325"/>
      <c r="G109" s="328">
        <f>SUM(C109:E109)</f>
        <v>100</v>
      </c>
      <c r="H109" s="298">
        <f>RANK(G109,$G$93:$G$119)+COUNTIF($G$93:G109,G109)-1</f>
        <v>2</v>
      </c>
    </row>
    <row r="110" spans="2:8">
      <c r="B110" s="311" t="s">
        <v>1198</v>
      </c>
      <c r="C110" s="298">
        <v>5</v>
      </c>
      <c r="D110" s="298">
        <v>5</v>
      </c>
      <c r="E110" s="324">
        <v>5</v>
      </c>
      <c r="F110" s="325"/>
      <c r="G110" s="326"/>
      <c r="H110" s="298"/>
    </row>
    <row r="111" spans="2:8">
      <c r="B111" s="314" t="s">
        <v>1296</v>
      </c>
      <c r="C111" s="314">
        <f>100*C110/5*C91</f>
        <v>30</v>
      </c>
      <c r="D111" s="314">
        <f>100*D110/5*D91</f>
        <v>40</v>
      </c>
      <c r="E111" s="327">
        <f>100*E110/5*E91</f>
        <v>30</v>
      </c>
      <c r="F111" s="325"/>
      <c r="G111" s="328">
        <f>SUM(C111:E111)</f>
        <v>100</v>
      </c>
      <c r="H111" s="298">
        <f>RANK(G111,$G$93:$G$119)+COUNTIF($G$93:G111,G111)-1</f>
        <v>3</v>
      </c>
    </row>
    <row r="112" spans="2:8">
      <c r="B112" s="311" t="s">
        <v>366</v>
      </c>
      <c r="C112" s="298">
        <v>3</v>
      </c>
      <c r="D112" s="298">
        <v>5</v>
      </c>
      <c r="E112" s="324">
        <v>1</v>
      </c>
      <c r="F112" s="325"/>
      <c r="G112" s="326"/>
      <c r="H112" s="298"/>
    </row>
    <row r="113" spans="2:8">
      <c r="B113" s="314" t="s">
        <v>1296</v>
      </c>
      <c r="C113" s="314">
        <f>100*C112/5*C91</f>
        <v>18</v>
      </c>
      <c r="D113" s="314">
        <f>100*D112/5*D91</f>
        <v>40</v>
      </c>
      <c r="E113" s="327">
        <f>100*E112/5*E91</f>
        <v>6</v>
      </c>
      <c r="F113" s="325"/>
      <c r="G113" s="328">
        <f>SUM(C113:E113)</f>
        <v>64</v>
      </c>
      <c r="H113" s="298">
        <f>RANK(G113,$G$93:$G$119)+COUNTIF($G$93:G113,G113)-1</f>
        <v>13</v>
      </c>
    </row>
    <row r="114" spans="2:8" ht="30">
      <c r="B114" s="311" t="s">
        <v>370</v>
      </c>
      <c r="C114" s="298">
        <v>5</v>
      </c>
      <c r="D114" s="298">
        <v>5</v>
      </c>
      <c r="E114" s="324">
        <v>1</v>
      </c>
      <c r="F114" s="325"/>
      <c r="G114" s="326"/>
      <c r="H114" s="298"/>
    </row>
    <row r="115" spans="2:8">
      <c r="B115" s="314" t="s">
        <v>1296</v>
      </c>
      <c r="C115" s="314">
        <f>100*C114/5*C91</f>
        <v>30</v>
      </c>
      <c r="D115" s="314">
        <f>100*D114/5*D91</f>
        <v>40</v>
      </c>
      <c r="E115" s="327">
        <f>100*E114/5*E91</f>
        <v>6</v>
      </c>
      <c r="F115" s="325"/>
      <c r="G115" s="328">
        <f>SUM(C115:E115)</f>
        <v>76</v>
      </c>
      <c r="H115" s="298">
        <f>RANK(G115,$G$93:$G$119)+COUNTIF($G$93:G115,G115)-1</f>
        <v>9</v>
      </c>
    </row>
    <row r="116" spans="2:8">
      <c r="B116" s="311" t="s">
        <v>373</v>
      </c>
      <c r="C116" s="298">
        <v>3</v>
      </c>
      <c r="D116" s="298">
        <v>3</v>
      </c>
      <c r="E116" s="324">
        <v>1</v>
      </c>
      <c r="F116" s="325"/>
      <c r="G116" s="326"/>
      <c r="H116" s="298"/>
    </row>
    <row r="117" spans="2:8">
      <c r="B117" s="314" t="s">
        <v>1296</v>
      </c>
      <c r="C117" s="314">
        <f>100*C116/5*C91</f>
        <v>18</v>
      </c>
      <c r="D117" s="314">
        <f>100*D116/5*D91</f>
        <v>24</v>
      </c>
      <c r="E117" s="327">
        <f>100*E116/5*E91</f>
        <v>6</v>
      </c>
      <c r="F117" s="325"/>
      <c r="G117" s="328">
        <f>SUM(C117:E117)</f>
        <v>48</v>
      </c>
      <c r="H117" s="298">
        <f>RANK(G117,$G$93:$G$119)+COUNTIF($G$93:G117,G117)-1</f>
        <v>14</v>
      </c>
    </row>
    <row r="118" spans="2:8" ht="30">
      <c r="B118" s="311" t="s">
        <v>255</v>
      </c>
      <c r="C118" s="298">
        <v>5</v>
      </c>
      <c r="D118" s="298">
        <v>5</v>
      </c>
      <c r="E118" s="324">
        <v>1</v>
      </c>
      <c r="F118" s="325"/>
      <c r="G118" s="326"/>
      <c r="H118" s="298"/>
    </row>
    <row r="119" spans="2:8">
      <c r="B119" s="314" t="s">
        <v>1296</v>
      </c>
      <c r="C119" s="314">
        <f>100*C118/5*C91</f>
        <v>30</v>
      </c>
      <c r="D119" s="314">
        <f>100*D118/5*D91</f>
        <v>40</v>
      </c>
      <c r="E119" s="327">
        <f>100*E118/5*E91</f>
        <v>6</v>
      </c>
      <c r="F119" s="329"/>
      <c r="G119" s="328">
        <f>SUM(C119:E119)</f>
        <v>76</v>
      </c>
      <c r="H119" s="298">
        <f>RANK(G119,$G$93:$G$119)+COUNTIF($G$93:G119,G119)-1</f>
        <v>10</v>
      </c>
    </row>
  </sheetData>
  <mergeCells count="15">
    <mergeCell ref="B23:I23"/>
    <mergeCell ref="B16:I16"/>
    <mergeCell ref="B19:I19"/>
    <mergeCell ref="B85:I85"/>
    <mergeCell ref="B74:I74"/>
    <mergeCell ref="B78:I78"/>
    <mergeCell ref="B30:I30"/>
    <mergeCell ref="B27:I27"/>
    <mergeCell ref="B63:I63"/>
    <mergeCell ref="B69:I69"/>
    <mergeCell ref="B76:I76"/>
    <mergeCell ref="B80:I80"/>
    <mergeCell ref="B52:I52"/>
    <mergeCell ref="B55:I55"/>
    <mergeCell ref="B83:I83"/>
  </mergeCells>
  <conditionalFormatting sqref="G93">
    <cfRule type="top10" dxfId="19" priority="14" rank="13"/>
  </conditionalFormatting>
  <conditionalFormatting sqref="G95">
    <cfRule type="top10" dxfId="18" priority="13" rank="13"/>
  </conditionalFormatting>
  <conditionalFormatting sqref="G97">
    <cfRule type="top10" dxfId="17" priority="12" rank="13"/>
  </conditionalFormatting>
  <conditionalFormatting sqref="G99">
    <cfRule type="top10" dxfId="16" priority="11" rank="13"/>
  </conditionalFormatting>
  <conditionalFormatting sqref="G101">
    <cfRule type="top10" dxfId="15" priority="10" rank="13"/>
  </conditionalFormatting>
  <conditionalFormatting sqref="G103">
    <cfRule type="top10" dxfId="14" priority="9" rank="13"/>
  </conditionalFormatting>
  <conditionalFormatting sqref="G105">
    <cfRule type="top10" dxfId="13" priority="8" rank="13"/>
  </conditionalFormatting>
  <conditionalFormatting sqref="G107">
    <cfRule type="top10" dxfId="12" priority="7" rank="13"/>
  </conditionalFormatting>
  <conditionalFormatting sqref="G109">
    <cfRule type="top10" dxfId="11" priority="6" rank="13"/>
  </conditionalFormatting>
  <conditionalFormatting sqref="G111">
    <cfRule type="top10" dxfId="10" priority="5" rank="13"/>
  </conditionalFormatting>
  <conditionalFormatting sqref="G113">
    <cfRule type="top10" dxfId="9" priority="4" rank="13"/>
  </conditionalFormatting>
  <conditionalFormatting sqref="G115">
    <cfRule type="top10" dxfId="8" priority="3" rank="13"/>
  </conditionalFormatting>
  <conditionalFormatting sqref="G117">
    <cfRule type="top10" dxfId="7" priority="2" rank="13"/>
  </conditionalFormatting>
  <conditionalFormatting sqref="G119">
    <cfRule type="top10" dxfId="6" priority="1" rank="13"/>
  </conditionalFormatting>
  <pageMargins left="0.7" right="0.7" top="0.75" bottom="0.75" header="0.3" footer="0.3"/>
  <pageSetup paperSize="9"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294E-A125-4F4F-A7F0-F56503084689}">
  <sheetPr>
    <pageSetUpPr fitToPage="1"/>
  </sheetPr>
  <dimension ref="A1:J54"/>
  <sheetViews>
    <sheetView topLeftCell="A24" workbookViewId="0">
      <selection activeCell="B33" sqref="B33:H54"/>
    </sheetView>
  </sheetViews>
  <sheetFormatPr defaultRowHeight="15"/>
  <cols>
    <col min="1" max="1" width="1.140625" customWidth="1"/>
    <col min="2" max="2" width="29.28515625" customWidth="1"/>
    <col min="3" max="3" width="26.5703125" customWidth="1"/>
    <col min="4" max="4" width="22.7109375" customWidth="1"/>
    <col min="5" max="5" width="21.140625" customWidth="1"/>
    <col min="6" max="6" width="24.85546875" customWidth="1"/>
    <col min="7" max="7" width="25.85546875" customWidth="1"/>
    <col min="8" max="8" width="24.42578125" customWidth="1"/>
    <col min="9" max="9" width="22.42578125" bestFit="1" customWidth="1"/>
    <col min="10" max="10" width="1.28515625" customWidth="1"/>
  </cols>
  <sheetData>
    <row r="1" spans="1:10" ht="5.25" customHeight="1">
      <c r="A1" s="27"/>
      <c r="B1" s="27"/>
      <c r="C1" s="27"/>
      <c r="D1" s="27"/>
      <c r="E1" s="27"/>
      <c r="F1" s="27"/>
      <c r="G1" s="27"/>
      <c r="H1" s="27"/>
      <c r="I1" s="27"/>
      <c r="J1" s="27"/>
    </row>
    <row r="2" spans="1:10">
      <c r="A2" s="27"/>
      <c r="B2" s="90" t="s">
        <v>6</v>
      </c>
      <c r="C2" s="84" t="s">
        <v>443</v>
      </c>
      <c r="D2" s="85" t="s">
        <v>7</v>
      </c>
      <c r="E2" s="84" t="s">
        <v>8</v>
      </c>
      <c r="F2" s="84" t="s">
        <v>10</v>
      </c>
      <c r="G2" s="84" t="s">
        <v>11</v>
      </c>
      <c r="H2" s="84" t="s">
        <v>12</v>
      </c>
      <c r="I2" s="86" t="s">
        <v>13</v>
      </c>
      <c r="J2" s="34"/>
    </row>
    <row r="3" spans="1:10">
      <c r="A3" s="27"/>
      <c r="B3" s="212">
        <v>1</v>
      </c>
      <c r="C3" s="144" t="s">
        <v>1011</v>
      </c>
      <c r="D3" s="150" t="s">
        <v>436</v>
      </c>
      <c r="E3" s="144" t="s">
        <v>1117</v>
      </c>
      <c r="F3" s="144" t="s">
        <v>1118</v>
      </c>
      <c r="G3" s="144" t="s">
        <v>437</v>
      </c>
      <c r="H3" s="200">
        <v>22542991</v>
      </c>
      <c r="I3" s="180" t="s">
        <v>23</v>
      </c>
      <c r="J3" s="27"/>
    </row>
    <row r="4" spans="1:10">
      <c r="A4" s="27"/>
      <c r="B4" s="216">
        <v>2</v>
      </c>
      <c r="C4" s="144" t="s">
        <v>753</v>
      </c>
      <c r="D4" s="150" t="s">
        <v>436</v>
      </c>
      <c r="E4" s="144" t="s">
        <v>1117</v>
      </c>
      <c r="F4" s="144" t="s">
        <v>1119</v>
      </c>
      <c r="G4" s="144" t="s">
        <v>437</v>
      </c>
      <c r="H4" s="200">
        <v>22542991</v>
      </c>
      <c r="I4" s="180" t="s">
        <v>23</v>
      </c>
      <c r="J4" s="27"/>
    </row>
    <row r="5" spans="1:10" ht="4.5" customHeight="1">
      <c r="A5" s="27"/>
      <c r="B5" s="60"/>
      <c r="C5" s="61"/>
      <c r="D5" s="62"/>
      <c r="E5" s="61"/>
      <c r="F5" s="61"/>
      <c r="G5" s="61"/>
      <c r="H5" s="61"/>
      <c r="I5" s="27"/>
      <c r="J5" s="27"/>
    </row>
    <row r="6" spans="1:10">
      <c r="A6" s="21"/>
      <c r="B6" s="57"/>
      <c r="C6" s="10"/>
      <c r="D6" s="58"/>
      <c r="E6" s="10"/>
      <c r="F6" s="10"/>
      <c r="G6" s="10"/>
      <c r="H6" s="10"/>
      <c r="I6" s="21"/>
      <c r="J6" s="21"/>
    </row>
    <row r="7" spans="1:10" ht="11.45" customHeight="1">
      <c r="A7" s="21"/>
      <c r="B7" s="57"/>
      <c r="C7" s="10"/>
      <c r="D7" s="58"/>
      <c r="E7" s="10"/>
      <c r="F7" s="10"/>
      <c r="G7" s="10"/>
      <c r="H7" s="10"/>
      <c r="I7" s="21"/>
      <c r="J7" s="21"/>
    </row>
    <row r="8" spans="1:10" ht="5.25" customHeight="1">
      <c r="A8" s="27"/>
      <c r="B8" s="60"/>
      <c r="C8" s="61"/>
      <c r="D8" s="62"/>
      <c r="E8" s="61"/>
      <c r="F8" s="61"/>
      <c r="G8" s="61"/>
      <c r="H8" s="61"/>
      <c r="I8" s="27"/>
      <c r="J8" s="27"/>
    </row>
    <row r="9" spans="1:10">
      <c r="A9" s="27"/>
      <c r="B9" s="90" t="s">
        <v>1090</v>
      </c>
      <c r="C9" s="84" t="s">
        <v>443</v>
      </c>
      <c r="D9" s="85" t="s">
        <v>7</v>
      </c>
      <c r="E9" s="84" t="s">
        <v>8</v>
      </c>
      <c r="F9" s="84" t="s">
        <v>10</v>
      </c>
      <c r="G9" s="84" t="s">
        <v>11</v>
      </c>
      <c r="H9" s="84" t="s">
        <v>12</v>
      </c>
      <c r="I9" s="86" t="s">
        <v>13</v>
      </c>
      <c r="J9" s="34"/>
    </row>
    <row r="10" spans="1:10">
      <c r="A10" s="27"/>
      <c r="B10" s="417" t="s">
        <v>727</v>
      </c>
      <c r="C10" s="417"/>
      <c r="D10" s="417"/>
      <c r="E10" s="417"/>
      <c r="F10" s="417"/>
      <c r="G10" s="417"/>
      <c r="H10" s="417"/>
      <c r="I10" s="417"/>
      <c r="J10" s="78"/>
    </row>
    <row r="11" spans="1:10">
      <c r="A11" s="27"/>
      <c r="B11" s="54"/>
      <c r="C11" s="201" t="s">
        <v>728</v>
      </c>
      <c r="D11" s="42" t="s">
        <v>436</v>
      </c>
      <c r="E11" s="37" t="s">
        <v>433</v>
      </c>
      <c r="F11" s="37" t="s">
        <v>511</v>
      </c>
      <c r="G11" s="37" t="s">
        <v>437</v>
      </c>
      <c r="H11" s="94">
        <v>22542991</v>
      </c>
      <c r="I11" s="39" t="s">
        <v>23</v>
      </c>
      <c r="J11" s="27"/>
    </row>
    <row r="12" spans="1:10">
      <c r="A12" s="27"/>
      <c r="B12" s="54"/>
      <c r="C12" s="201" t="s">
        <v>1012</v>
      </c>
      <c r="D12" s="42" t="s">
        <v>436</v>
      </c>
      <c r="E12" s="37" t="s">
        <v>433</v>
      </c>
      <c r="F12" s="37" t="s">
        <v>511</v>
      </c>
      <c r="G12" s="37" t="s">
        <v>437</v>
      </c>
      <c r="H12" s="94">
        <v>22542991</v>
      </c>
      <c r="I12" s="39" t="s">
        <v>23</v>
      </c>
      <c r="J12" s="27"/>
    </row>
    <row r="13" spans="1:10">
      <c r="A13" s="27"/>
      <c r="B13" s="54"/>
      <c r="C13" s="201" t="s">
        <v>760</v>
      </c>
      <c r="D13" s="42"/>
      <c r="E13" s="37"/>
      <c r="F13" s="37"/>
      <c r="G13" s="37"/>
      <c r="H13" s="94"/>
      <c r="I13" s="39"/>
      <c r="J13" s="27"/>
    </row>
    <row r="14" spans="1:10">
      <c r="A14" s="27"/>
      <c r="B14" s="54"/>
      <c r="C14" s="201" t="s">
        <v>749</v>
      </c>
      <c r="D14" s="42" t="s">
        <v>436</v>
      </c>
      <c r="E14" s="37" t="s">
        <v>433</v>
      </c>
      <c r="F14" s="37" t="s">
        <v>511</v>
      </c>
      <c r="G14" s="37" t="s">
        <v>437</v>
      </c>
      <c r="H14" s="94">
        <v>22542991</v>
      </c>
      <c r="I14" s="39" t="s">
        <v>23</v>
      </c>
      <c r="J14" s="27"/>
    </row>
    <row r="15" spans="1:10">
      <c r="A15" s="27"/>
      <c r="B15" s="417" t="s">
        <v>729</v>
      </c>
      <c r="C15" s="417"/>
      <c r="D15" s="417"/>
      <c r="E15" s="417"/>
      <c r="F15" s="417"/>
      <c r="G15" s="417"/>
      <c r="H15" s="417"/>
      <c r="I15" s="417"/>
      <c r="J15" s="78"/>
    </row>
    <row r="16" spans="1:10">
      <c r="A16" s="27"/>
      <c r="B16" s="96"/>
      <c r="C16" s="233" t="s">
        <v>431</v>
      </c>
      <c r="D16" s="25" t="s">
        <v>432</v>
      </c>
      <c r="E16" s="22" t="s">
        <v>433</v>
      </c>
      <c r="F16" s="22" t="s">
        <v>435</v>
      </c>
      <c r="G16" s="22" t="s">
        <v>511</v>
      </c>
      <c r="H16" s="22"/>
      <c r="I16" s="91"/>
      <c r="J16" s="27"/>
    </row>
    <row r="17" spans="1:10">
      <c r="A17" s="27"/>
      <c r="B17" s="417" t="s">
        <v>758</v>
      </c>
      <c r="C17" s="417"/>
      <c r="D17" s="417"/>
      <c r="E17" s="417"/>
      <c r="F17" s="417"/>
      <c r="G17" s="417"/>
      <c r="H17" s="417"/>
      <c r="I17" s="417"/>
      <c r="J17" s="78"/>
    </row>
    <row r="18" spans="1:10">
      <c r="A18" s="27"/>
      <c r="B18" s="96"/>
      <c r="C18" s="233" t="s">
        <v>753</v>
      </c>
      <c r="D18" s="42" t="s">
        <v>436</v>
      </c>
      <c r="E18" s="46" t="s">
        <v>1010</v>
      </c>
      <c r="F18" s="46" t="s">
        <v>511</v>
      </c>
      <c r="G18" s="37" t="s">
        <v>437</v>
      </c>
      <c r="H18" s="94">
        <v>22542991</v>
      </c>
      <c r="I18" s="39" t="s">
        <v>23</v>
      </c>
      <c r="J18" s="27"/>
    </row>
    <row r="19" spans="1:10">
      <c r="A19" s="27"/>
      <c r="B19" s="96"/>
      <c r="C19" s="233" t="s">
        <v>1014</v>
      </c>
      <c r="D19" s="42" t="s">
        <v>511</v>
      </c>
      <c r="E19" s="46"/>
      <c r="F19" s="46"/>
      <c r="G19" s="46"/>
      <c r="H19" s="46"/>
      <c r="I19" s="39"/>
      <c r="J19" s="27"/>
    </row>
    <row r="20" spans="1:10">
      <c r="A20" s="27"/>
      <c r="B20" s="96"/>
      <c r="C20" s="46" t="s">
        <v>754</v>
      </c>
      <c r="D20" s="42" t="s">
        <v>511</v>
      </c>
      <c r="E20" s="46"/>
      <c r="F20" s="46"/>
      <c r="G20" s="46"/>
      <c r="H20" s="46"/>
      <c r="I20" s="39"/>
      <c r="J20" s="27"/>
    </row>
    <row r="21" spans="1:10">
      <c r="A21" s="27"/>
      <c r="B21" s="96"/>
      <c r="C21" s="233" t="s">
        <v>750</v>
      </c>
      <c r="D21" s="42" t="s">
        <v>511</v>
      </c>
      <c r="E21" s="46"/>
      <c r="F21" s="46"/>
      <c r="G21" s="46"/>
      <c r="H21" s="46"/>
      <c r="I21" s="39"/>
      <c r="J21" s="27"/>
    </row>
    <row r="22" spans="1:10">
      <c r="A22" s="27"/>
      <c r="B22" s="96"/>
      <c r="C22" s="46" t="s">
        <v>755</v>
      </c>
      <c r="D22" s="42" t="s">
        <v>511</v>
      </c>
      <c r="E22" s="46"/>
      <c r="F22" s="46"/>
      <c r="G22" s="46"/>
      <c r="H22" s="46"/>
      <c r="I22" s="39"/>
      <c r="J22" s="27"/>
    </row>
    <row r="23" spans="1:10">
      <c r="A23" s="27"/>
      <c r="B23" s="96"/>
      <c r="C23" s="46" t="s">
        <v>751</v>
      </c>
      <c r="D23" s="42"/>
      <c r="E23" s="46"/>
      <c r="F23" s="46"/>
      <c r="G23" s="46"/>
      <c r="H23" s="46"/>
      <c r="I23" s="39"/>
      <c r="J23" s="27"/>
    </row>
    <row r="24" spans="1:10">
      <c r="A24" s="27"/>
      <c r="B24" s="96"/>
      <c r="C24" s="46" t="s">
        <v>752</v>
      </c>
      <c r="D24" s="42" t="s">
        <v>511</v>
      </c>
      <c r="E24" s="46"/>
      <c r="F24" s="46"/>
      <c r="G24" s="46"/>
      <c r="H24" s="46"/>
      <c r="I24" s="39"/>
      <c r="J24" s="27"/>
    </row>
    <row r="25" spans="1:10">
      <c r="A25" s="27"/>
      <c r="B25" s="96"/>
      <c r="C25" s="37" t="s">
        <v>756</v>
      </c>
      <c r="D25" s="42" t="s">
        <v>511</v>
      </c>
      <c r="E25" s="46"/>
      <c r="F25" s="46"/>
      <c r="G25" s="46"/>
      <c r="H25" s="46"/>
      <c r="I25" s="39"/>
      <c r="J25" s="27"/>
    </row>
    <row r="26" spans="1:10">
      <c r="A26" s="27"/>
      <c r="B26" s="96"/>
      <c r="C26" s="37" t="s">
        <v>757</v>
      </c>
      <c r="D26" s="42"/>
      <c r="E26" s="46"/>
      <c r="F26" s="46"/>
      <c r="G26" s="46"/>
      <c r="H26" s="46"/>
      <c r="I26" s="39"/>
      <c r="J26" s="27"/>
    </row>
    <row r="27" spans="1:10">
      <c r="A27" s="27"/>
      <c r="B27" s="96"/>
      <c r="C27" s="46" t="s">
        <v>759</v>
      </c>
      <c r="D27" s="42"/>
      <c r="E27" s="46"/>
      <c r="F27" s="46"/>
      <c r="G27" s="46"/>
      <c r="H27" s="46"/>
      <c r="I27" s="39"/>
      <c r="J27" s="27"/>
    </row>
    <row r="28" spans="1:10">
      <c r="A28" s="27"/>
      <c r="B28" s="417" t="s">
        <v>1013</v>
      </c>
      <c r="C28" s="417"/>
      <c r="D28" s="417"/>
      <c r="E28" s="417"/>
      <c r="F28" s="417"/>
      <c r="G28" s="417"/>
      <c r="H28" s="417"/>
      <c r="I28" s="417"/>
      <c r="J28" s="78"/>
    </row>
    <row r="29" spans="1:10">
      <c r="A29" s="27"/>
      <c r="B29" s="96"/>
      <c r="C29" s="233" t="s">
        <v>745</v>
      </c>
      <c r="D29" s="47"/>
      <c r="E29" s="46"/>
      <c r="F29" s="46" t="s">
        <v>747</v>
      </c>
      <c r="G29" s="46" t="s">
        <v>511</v>
      </c>
      <c r="H29" s="46" t="s">
        <v>511</v>
      </c>
      <c r="I29" s="52"/>
      <c r="J29" s="27"/>
    </row>
    <row r="30" spans="1:10">
      <c r="A30" s="27"/>
      <c r="B30" s="96"/>
      <c r="C30" s="233" t="s">
        <v>746</v>
      </c>
      <c r="D30" s="47"/>
      <c r="E30" s="46"/>
      <c r="F30" s="46" t="s">
        <v>748</v>
      </c>
      <c r="G30" s="46"/>
      <c r="H30" s="46"/>
      <c r="I30" s="52"/>
      <c r="J30" s="27"/>
    </row>
    <row r="31" spans="1:10" ht="4.5" customHeight="1">
      <c r="A31" s="27"/>
      <c r="B31" s="27"/>
      <c r="C31" s="27"/>
      <c r="D31" s="27"/>
      <c r="E31" s="27"/>
      <c r="F31" s="27"/>
      <c r="G31" s="27"/>
      <c r="H31" s="27"/>
      <c r="I31" s="27"/>
      <c r="J31" s="27"/>
    </row>
    <row r="33" spans="2:8" ht="144.75" customHeight="1">
      <c r="B33" s="308" t="s">
        <v>1372</v>
      </c>
      <c r="C33" s="221" t="s">
        <v>1350</v>
      </c>
      <c r="D33" s="221" t="s">
        <v>1346</v>
      </c>
      <c r="E33" s="221" t="s">
        <v>1347</v>
      </c>
      <c r="F33" s="234" t="s">
        <v>1348</v>
      </c>
      <c r="G33" s="223" t="s">
        <v>1353</v>
      </c>
      <c r="H33" s="223" t="s">
        <v>1375</v>
      </c>
    </row>
    <row r="34" spans="2:8">
      <c r="B34" s="221" t="s">
        <v>1300</v>
      </c>
      <c r="C34" s="309">
        <v>0.3</v>
      </c>
      <c r="D34" s="310">
        <v>0.4</v>
      </c>
      <c r="E34" s="321">
        <v>0.3</v>
      </c>
      <c r="F34" s="322"/>
      <c r="G34" s="323"/>
      <c r="H34" s="310"/>
    </row>
    <row r="35" spans="2:8">
      <c r="B35" s="311" t="s">
        <v>728</v>
      </c>
      <c r="C35" s="298">
        <v>5</v>
      </c>
      <c r="D35" s="298">
        <v>3</v>
      </c>
      <c r="E35" s="324">
        <v>1</v>
      </c>
      <c r="F35" s="325"/>
      <c r="G35" s="326"/>
      <c r="H35" s="298"/>
    </row>
    <row r="36" spans="2:8">
      <c r="B36" s="314" t="s">
        <v>1296</v>
      </c>
      <c r="C36" s="314">
        <f>100*C35/5*$C$34</f>
        <v>30</v>
      </c>
      <c r="D36" s="314">
        <f>100*D35/5*$D$34</f>
        <v>24</v>
      </c>
      <c r="E36" s="314">
        <f>100*E35/5*$E$34</f>
        <v>6</v>
      </c>
      <c r="F36" s="325"/>
      <c r="G36" s="326">
        <f>SUM(C36:E36)</f>
        <v>60</v>
      </c>
      <c r="H36" s="298">
        <f>RANK(G36,$G$36:$G$54)+COUNTIF($G$36:G36,G36)-1</f>
        <v>3</v>
      </c>
    </row>
    <row r="37" spans="2:8">
      <c r="B37" s="311" t="s">
        <v>1012</v>
      </c>
      <c r="C37" s="298">
        <v>5</v>
      </c>
      <c r="D37" s="298">
        <v>3</v>
      </c>
      <c r="E37" s="324">
        <v>5</v>
      </c>
      <c r="F37" s="325"/>
      <c r="G37" s="326"/>
      <c r="H37" s="298"/>
    </row>
    <row r="38" spans="2:8">
      <c r="B38" s="314" t="s">
        <v>1296</v>
      </c>
      <c r="C38" s="314">
        <f>100*C37/5*$C$34</f>
        <v>30</v>
      </c>
      <c r="D38" s="314">
        <f>100*D37/5*$D$34</f>
        <v>24</v>
      </c>
      <c r="E38" s="314">
        <f>100*E37/5*$E$34</f>
        <v>30</v>
      </c>
      <c r="F38" s="325"/>
      <c r="G38" s="326">
        <f>SUM(C38:E38)</f>
        <v>84</v>
      </c>
      <c r="H38" s="298">
        <f>RANK(G38,$G$36:$G$54)+COUNTIF($G$36:G38,G38)-1</f>
        <v>1</v>
      </c>
    </row>
    <row r="39" spans="2:8">
      <c r="B39" s="311" t="s">
        <v>760</v>
      </c>
      <c r="C39" s="298">
        <v>5</v>
      </c>
      <c r="D39" s="298">
        <v>3</v>
      </c>
      <c r="E39" s="324">
        <v>1</v>
      </c>
      <c r="F39" s="325"/>
      <c r="G39" s="326"/>
      <c r="H39" s="298"/>
    </row>
    <row r="40" spans="2:8">
      <c r="B40" s="314" t="s">
        <v>1296</v>
      </c>
      <c r="C40" s="314">
        <f>100*C39/5*$C$34</f>
        <v>30</v>
      </c>
      <c r="D40" s="314">
        <f>100*D39/5*$D$34</f>
        <v>24</v>
      </c>
      <c r="E40" s="314">
        <f>100*E39/5*$E$34</f>
        <v>6</v>
      </c>
      <c r="F40" s="325"/>
      <c r="G40" s="326">
        <f>SUM(C40:E40)</f>
        <v>60</v>
      </c>
      <c r="H40" s="298">
        <f>RANK(G40,$G$36:$G$54)+COUNTIF($G$36:G40,G40)-1</f>
        <v>4</v>
      </c>
    </row>
    <row r="41" spans="2:8">
      <c r="B41" s="311" t="s">
        <v>749</v>
      </c>
      <c r="C41" s="298">
        <v>5</v>
      </c>
      <c r="D41" s="298">
        <v>3</v>
      </c>
      <c r="E41" s="324">
        <v>1</v>
      </c>
      <c r="F41" s="325"/>
      <c r="G41" s="326"/>
      <c r="H41" s="298"/>
    </row>
    <row r="42" spans="2:8">
      <c r="B42" s="314" t="s">
        <v>1296</v>
      </c>
      <c r="C42" s="314">
        <f>100*C41/5*$C$34</f>
        <v>30</v>
      </c>
      <c r="D42" s="314">
        <f>100*D41/5*$D$34</f>
        <v>24</v>
      </c>
      <c r="E42" s="314">
        <f>100*E41/5*$E$34</f>
        <v>6</v>
      </c>
      <c r="F42" s="325"/>
      <c r="G42" s="326">
        <f>SUM(C42:E42)</f>
        <v>60</v>
      </c>
      <c r="H42" s="298">
        <f>RANK(G42,$G$36:$G$54)+COUNTIF($G$36:G42,G42)-1</f>
        <v>5</v>
      </c>
    </row>
    <row r="43" spans="2:8">
      <c r="B43" s="311" t="s">
        <v>431</v>
      </c>
      <c r="C43" s="298">
        <v>5</v>
      </c>
      <c r="D43" s="298">
        <v>3</v>
      </c>
      <c r="E43" s="324">
        <v>1</v>
      </c>
      <c r="F43" s="325"/>
      <c r="G43" s="326"/>
      <c r="H43" s="298"/>
    </row>
    <row r="44" spans="2:8">
      <c r="B44" s="314" t="s">
        <v>1296</v>
      </c>
      <c r="C44" s="314">
        <f>100*C43/5*$C$34</f>
        <v>30</v>
      </c>
      <c r="D44" s="314">
        <f>100*D43/5*$D$34</f>
        <v>24</v>
      </c>
      <c r="E44" s="314">
        <f>100*E43/5*$E$34</f>
        <v>6</v>
      </c>
      <c r="F44" s="325"/>
      <c r="G44" s="326">
        <f t="shared" ref="G44:G52" si="0">SUM(C44:E44)</f>
        <v>60</v>
      </c>
      <c r="H44" s="298">
        <f>RANK(G44,$G$36:$G$54)+COUNTIF($G$36:G44,G44)-1</f>
        <v>6</v>
      </c>
    </row>
    <row r="45" spans="2:8">
      <c r="B45" s="311" t="s">
        <v>753</v>
      </c>
      <c r="C45" s="298">
        <v>5</v>
      </c>
      <c r="D45" s="298">
        <v>3</v>
      </c>
      <c r="E45" s="324">
        <v>5</v>
      </c>
      <c r="F45" s="325"/>
      <c r="G45" s="326"/>
      <c r="H45" s="298"/>
    </row>
    <row r="46" spans="2:8">
      <c r="B46" s="314" t="s">
        <v>1296</v>
      </c>
      <c r="C46" s="314">
        <f>100*C45/5*$C$34</f>
        <v>30</v>
      </c>
      <c r="D46" s="314">
        <f>100*D45/5*$D$34</f>
        <v>24</v>
      </c>
      <c r="E46" s="314">
        <f>100*E45/5*$E$34</f>
        <v>30</v>
      </c>
      <c r="F46" s="325"/>
      <c r="G46" s="326">
        <f t="shared" si="0"/>
        <v>84</v>
      </c>
      <c r="H46" s="298">
        <f>RANK(G46,$G$36:$G$54)+COUNTIF($G$36:G46,G46)-1</f>
        <v>2</v>
      </c>
    </row>
    <row r="47" spans="2:8">
      <c r="B47" s="311" t="s">
        <v>1014</v>
      </c>
      <c r="C47" s="298">
        <v>5</v>
      </c>
      <c r="D47" s="298">
        <v>3</v>
      </c>
      <c r="E47" s="324">
        <v>1</v>
      </c>
      <c r="F47" s="325"/>
      <c r="G47" s="326"/>
      <c r="H47" s="298"/>
    </row>
    <row r="48" spans="2:8">
      <c r="B48" s="314" t="s">
        <v>1296</v>
      </c>
      <c r="C48" s="314">
        <f>100*C47/5*$C$34</f>
        <v>30</v>
      </c>
      <c r="D48" s="314">
        <f>100*D47/5*$D$34</f>
        <v>24</v>
      </c>
      <c r="E48" s="314">
        <f>100*E47/5*$E$34</f>
        <v>6</v>
      </c>
      <c r="F48" s="325"/>
      <c r="G48" s="326">
        <f t="shared" si="0"/>
        <v>60</v>
      </c>
      <c r="H48" s="298">
        <f>RANK(G48,$G$36:$G$54)+COUNTIF($G$36:G48,G48)-1</f>
        <v>7</v>
      </c>
    </row>
    <row r="49" spans="2:8">
      <c r="B49" s="311" t="s">
        <v>750</v>
      </c>
      <c r="C49" s="298">
        <v>5</v>
      </c>
      <c r="D49" s="298">
        <v>3</v>
      </c>
      <c r="E49" s="324">
        <v>1</v>
      </c>
      <c r="F49" s="325"/>
      <c r="G49" s="326"/>
      <c r="H49" s="298"/>
    </row>
    <row r="50" spans="2:8">
      <c r="B50" s="314" t="s">
        <v>1296</v>
      </c>
      <c r="C50" s="314">
        <f>100*C49/5*$C$34</f>
        <v>30</v>
      </c>
      <c r="D50" s="314">
        <f>100*D49/5*$D$34</f>
        <v>24</v>
      </c>
      <c r="E50" s="314">
        <f>100*E49/5*$E$34</f>
        <v>6</v>
      </c>
      <c r="F50" s="325"/>
      <c r="G50" s="326">
        <f t="shared" si="0"/>
        <v>60</v>
      </c>
      <c r="H50" s="298">
        <f>RANK(G50,$G$36:$G$54)+COUNTIF($G$36:G50,G50)-1</f>
        <v>8</v>
      </c>
    </row>
    <row r="51" spans="2:8">
      <c r="B51" s="311" t="s">
        <v>745</v>
      </c>
      <c r="C51" s="298">
        <v>3</v>
      </c>
      <c r="D51" s="298">
        <v>3</v>
      </c>
      <c r="E51" s="324">
        <v>1</v>
      </c>
      <c r="F51" s="325"/>
      <c r="G51" s="326"/>
      <c r="H51" s="298"/>
    </row>
    <row r="52" spans="2:8">
      <c r="B52" s="314" t="s">
        <v>1296</v>
      </c>
      <c r="C52" s="314">
        <f>100*C51/5*$C$34</f>
        <v>18</v>
      </c>
      <c r="D52" s="314">
        <f>100*D51/5*$D$34</f>
        <v>24</v>
      </c>
      <c r="E52" s="314">
        <f>100*E51/5*$E$34</f>
        <v>6</v>
      </c>
      <c r="F52" s="325"/>
      <c r="G52" s="326">
        <f t="shared" si="0"/>
        <v>48</v>
      </c>
      <c r="H52" s="298">
        <f>RANK(G52,$G$36:$G$54)+COUNTIF($G$36:G52,G52)-1</f>
        <v>9</v>
      </c>
    </row>
    <row r="53" spans="2:8">
      <c r="B53" s="311" t="s">
        <v>746</v>
      </c>
      <c r="C53" s="298">
        <v>3</v>
      </c>
      <c r="D53" s="298">
        <v>3</v>
      </c>
      <c r="E53" s="324">
        <v>1</v>
      </c>
      <c r="F53" s="325"/>
      <c r="G53" s="326"/>
      <c r="H53" s="298"/>
    </row>
    <row r="54" spans="2:8">
      <c r="B54" s="314" t="s">
        <v>1296</v>
      </c>
      <c r="C54" s="314">
        <f>100*C53/5*$C$34</f>
        <v>18</v>
      </c>
      <c r="D54" s="314">
        <f>100*D53/5*$D$34</f>
        <v>24</v>
      </c>
      <c r="E54" s="314">
        <f>100*E53/5*$E$34</f>
        <v>6</v>
      </c>
      <c r="F54" s="329"/>
      <c r="G54" s="326">
        <f>SUM(C54:E54)</f>
        <v>48</v>
      </c>
      <c r="H54" s="298">
        <f>RANK(G54,$G$36:$G$54)+COUNTIF($G$36:G54,G54)-1</f>
        <v>10</v>
      </c>
    </row>
  </sheetData>
  <mergeCells count="4">
    <mergeCell ref="B10:I10"/>
    <mergeCell ref="B15:I15"/>
    <mergeCell ref="B17:I17"/>
    <mergeCell ref="B28:I28"/>
  </mergeCells>
  <conditionalFormatting sqref="G36:G54">
    <cfRule type="top10" dxfId="5" priority="1" rank="10"/>
  </conditionalFormatting>
  <pageMargins left="0.7" right="0.7" top="0.75" bottom="0.75" header="0.3" footer="0.3"/>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35A1D-146F-4A7F-A6E3-7ED682B9714A}">
  <sheetPr>
    <pageSetUpPr fitToPage="1"/>
  </sheetPr>
  <dimension ref="A1:K61"/>
  <sheetViews>
    <sheetView zoomScale="80" zoomScaleNormal="80" workbookViewId="0">
      <selection activeCell="A7" sqref="A7"/>
    </sheetView>
  </sheetViews>
  <sheetFormatPr defaultRowHeight="15"/>
  <cols>
    <col min="1" max="1" width="57.85546875" style="155" bestFit="1" customWidth="1"/>
    <col min="2" max="2" width="80" style="107" bestFit="1" customWidth="1"/>
    <col min="3" max="3" width="12.5703125" style="107" customWidth="1"/>
    <col min="4" max="4" width="39.85546875" style="107" bestFit="1" customWidth="1"/>
    <col min="5" max="5" width="22.7109375" bestFit="1" customWidth="1"/>
  </cols>
  <sheetData>
    <row r="1" spans="1:5">
      <c r="A1" s="156" t="s">
        <v>1123</v>
      </c>
      <c r="B1" s="9" t="s">
        <v>1124</v>
      </c>
      <c r="C1" s="15" t="s">
        <v>7</v>
      </c>
      <c r="D1" s="9" t="s">
        <v>8</v>
      </c>
      <c r="E1" s="154" t="s">
        <v>9</v>
      </c>
    </row>
    <row r="2" spans="1:5" s="21" customFormat="1">
      <c r="A2" s="146">
        <v>1</v>
      </c>
      <c r="B2" s="144" t="s">
        <v>1064</v>
      </c>
      <c r="C2" s="144" t="s">
        <v>33</v>
      </c>
      <c r="D2" s="145" t="s">
        <v>1249</v>
      </c>
      <c r="E2" s="148" t="s">
        <v>743</v>
      </c>
    </row>
    <row r="3" spans="1:5" s="21" customFormat="1">
      <c r="A3" s="195">
        <v>2</v>
      </c>
      <c r="B3" s="144" t="s">
        <v>1278</v>
      </c>
      <c r="C3" s="144" t="s">
        <v>33</v>
      </c>
      <c r="D3" s="145" t="s">
        <v>1249</v>
      </c>
      <c r="E3" s="148" t="s">
        <v>743</v>
      </c>
    </row>
    <row r="4" spans="1:5">
      <c r="A4" s="149">
        <v>3</v>
      </c>
      <c r="B4" s="144" t="s">
        <v>1062</v>
      </c>
      <c r="C4" s="144" t="s">
        <v>33</v>
      </c>
      <c r="D4" s="145" t="s">
        <v>1249</v>
      </c>
      <c r="E4" s="148" t="s">
        <v>743</v>
      </c>
    </row>
    <row r="5" spans="1:5" s="21" customFormat="1">
      <c r="A5" s="146">
        <v>4</v>
      </c>
      <c r="B5" s="144" t="s">
        <v>810</v>
      </c>
      <c r="C5" s="144" t="s">
        <v>33</v>
      </c>
      <c r="D5" s="145" t="s">
        <v>1249</v>
      </c>
      <c r="E5" s="148" t="s">
        <v>743</v>
      </c>
    </row>
    <row r="6" spans="1:5">
      <c r="A6" s="149">
        <v>5</v>
      </c>
      <c r="B6" s="147" t="s">
        <v>811</v>
      </c>
      <c r="C6" s="144" t="s">
        <v>33</v>
      </c>
      <c r="D6" s="145" t="s">
        <v>1249</v>
      </c>
      <c r="E6" s="148" t="s">
        <v>743</v>
      </c>
    </row>
    <row r="7" spans="1:5" s="21" customFormat="1">
      <c r="A7" s="146">
        <v>6</v>
      </c>
      <c r="B7" s="144" t="s">
        <v>1262</v>
      </c>
      <c r="C7" s="144" t="s">
        <v>33</v>
      </c>
      <c r="D7" s="145" t="s">
        <v>1249</v>
      </c>
      <c r="E7" s="148" t="s">
        <v>743</v>
      </c>
    </row>
    <row r="8" spans="1:5" s="21" customFormat="1">
      <c r="A8" s="146">
        <v>7</v>
      </c>
      <c r="B8" s="144" t="s">
        <v>1279</v>
      </c>
      <c r="C8" s="144" t="s">
        <v>33</v>
      </c>
      <c r="D8" s="145" t="s">
        <v>1249</v>
      </c>
      <c r="E8" s="148" t="s">
        <v>743</v>
      </c>
    </row>
    <row r="9" spans="1:5">
      <c r="A9" s="149">
        <v>8</v>
      </c>
      <c r="B9" s="144" t="s">
        <v>1225</v>
      </c>
      <c r="C9" s="144" t="s">
        <v>33</v>
      </c>
      <c r="D9" s="145" t="s">
        <v>1249</v>
      </c>
      <c r="E9" s="148" t="s">
        <v>743</v>
      </c>
    </row>
    <row r="10" spans="1:5">
      <c r="A10" s="149">
        <v>9</v>
      </c>
      <c r="B10" s="144" t="s">
        <v>1226</v>
      </c>
      <c r="C10" s="144" t="s">
        <v>33</v>
      </c>
      <c r="D10" s="145" t="s">
        <v>1249</v>
      </c>
      <c r="E10" s="148" t="s">
        <v>743</v>
      </c>
    </row>
    <row r="11" spans="1:5">
      <c r="A11" s="149">
        <v>10</v>
      </c>
      <c r="B11" s="144" t="s">
        <v>1280</v>
      </c>
      <c r="C11" s="144" t="s">
        <v>33</v>
      </c>
      <c r="D11" s="145" t="s">
        <v>1249</v>
      </c>
      <c r="E11" s="148" t="s">
        <v>743</v>
      </c>
    </row>
    <row r="12" spans="1:5">
      <c r="A12" s="427"/>
      <c r="B12" s="427"/>
      <c r="C12" s="427"/>
      <c r="D12" s="427"/>
      <c r="E12" s="151"/>
    </row>
    <row r="13" spans="1:5">
      <c r="A13" s="139">
        <v>11</v>
      </c>
      <c r="B13" s="144" t="s">
        <v>518</v>
      </c>
      <c r="C13" s="150" t="s">
        <v>1174</v>
      </c>
      <c r="D13" s="144" t="s">
        <v>1091</v>
      </c>
      <c r="E13" s="144" t="s">
        <v>743</v>
      </c>
    </row>
    <row r="14" spans="1:5">
      <c r="A14" s="431"/>
      <c r="B14" s="431"/>
      <c r="C14" s="431"/>
      <c r="D14" s="431"/>
      <c r="E14" s="151"/>
    </row>
    <row r="15" spans="1:5">
      <c r="A15" s="149">
        <v>12</v>
      </c>
      <c r="B15" s="144" t="s">
        <v>478</v>
      </c>
      <c r="C15" s="150" t="s">
        <v>25</v>
      </c>
      <c r="D15" s="144" t="s">
        <v>491</v>
      </c>
      <c r="E15" s="148" t="s">
        <v>1125</v>
      </c>
    </row>
    <row r="16" spans="1:5">
      <c r="A16" s="149">
        <v>13</v>
      </c>
      <c r="B16" s="147" t="s">
        <v>14</v>
      </c>
      <c r="C16" s="150" t="s">
        <v>1072</v>
      </c>
      <c r="D16" s="144" t="s">
        <v>492</v>
      </c>
      <c r="E16" s="148" t="s">
        <v>1125</v>
      </c>
    </row>
    <row r="17" spans="1:11">
      <c r="A17" s="427"/>
      <c r="B17" s="427"/>
      <c r="C17" s="427"/>
      <c r="D17" s="427"/>
      <c r="E17" s="151"/>
    </row>
    <row r="18" spans="1:11">
      <c r="A18" s="149">
        <v>14</v>
      </c>
      <c r="B18" s="144" t="s">
        <v>32</v>
      </c>
      <c r="C18" s="144" t="s">
        <v>33</v>
      </c>
      <c r="D18" s="144" t="s">
        <v>1113</v>
      </c>
      <c r="E18" s="148" t="s">
        <v>1125</v>
      </c>
    </row>
    <row r="19" spans="1:11">
      <c r="A19" s="149">
        <v>15</v>
      </c>
      <c r="B19" s="144" t="s">
        <v>1153</v>
      </c>
      <c r="C19" s="144" t="s">
        <v>33</v>
      </c>
      <c r="D19" s="144" t="s">
        <v>457</v>
      </c>
      <c r="E19" s="148" t="s">
        <v>1130</v>
      </c>
    </row>
    <row r="20" spans="1:11">
      <c r="A20" s="149">
        <v>16</v>
      </c>
      <c r="B20" s="144" t="s">
        <v>41</v>
      </c>
      <c r="C20" s="144" t="s">
        <v>42</v>
      </c>
      <c r="D20" s="144" t="s">
        <v>487</v>
      </c>
      <c r="E20" s="148" t="s">
        <v>1128</v>
      </c>
    </row>
    <row r="21" spans="1:11">
      <c r="A21" s="149">
        <v>17</v>
      </c>
      <c r="B21" s="144" t="s">
        <v>468</v>
      </c>
      <c r="C21" s="150" t="s">
        <v>1106</v>
      </c>
      <c r="D21" s="144" t="s">
        <v>1107</v>
      </c>
      <c r="E21" s="148" t="s">
        <v>1128</v>
      </c>
    </row>
    <row r="22" spans="1:11">
      <c r="A22" s="149">
        <v>18</v>
      </c>
      <c r="B22" s="144" t="s">
        <v>57</v>
      </c>
      <c r="C22" s="144" t="s">
        <v>1139</v>
      </c>
      <c r="D22" s="144" t="s">
        <v>1115</v>
      </c>
      <c r="E22" s="148" t="s">
        <v>1130</v>
      </c>
      <c r="I22" s="107"/>
      <c r="J22" s="107"/>
      <c r="K22" s="107"/>
    </row>
    <row r="23" spans="1:11">
      <c r="A23" s="149">
        <v>19</v>
      </c>
      <c r="B23" s="144" t="s">
        <v>1169</v>
      </c>
      <c r="C23" s="150" t="s">
        <v>1174</v>
      </c>
      <c r="D23" s="144" t="s">
        <v>488</v>
      </c>
      <c r="E23" s="148" t="s">
        <v>1128</v>
      </c>
    </row>
    <row r="24" spans="1:11">
      <c r="A24" s="149">
        <v>20</v>
      </c>
      <c r="B24" s="144" t="s">
        <v>65</v>
      </c>
      <c r="C24" s="144" t="s">
        <v>1139</v>
      </c>
      <c r="D24" s="144" t="s">
        <v>488</v>
      </c>
      <c r="E24" s="148" t="s">
        <v>1128</v>
      </c>
    </row>
    <row r="25" spans="1:11">
      <c r="A25" s="149">
        <v>21</v>
      </c>
      <c r="B25" s="176" t="s">
        <v>1259</v>
      </c>
      <c r="C25" s="150" t="s">
        <v>1174</v>
      </c>
      <c r="D25" s="144" t="s">
        <v>1171</v>
      </c>
      <c r="E25" s="148" t="s">
        <v>1130</v>
      </c>
    </row>
    <row r="26" spans="1:11">
      <c r="A26" s="431"/>
      <c r="B26" s="431"/>
      <c r="C26" s="431"/>
      <c r="D26" s="431"/>
      <c r="E26" s="151"/>
    </row>
    <row r="27" spans="1:11">
      <c r="A27" s="149">
        <v>22</v>
      </c>
      <c r="B27" s="144" t="s">
        <v>34</v>
      </c>
      <c r="C27" s="144" t="s">
        <v>1081</v>
      </c>
      <c r="D27" s="144" t="s">
        <v>485</v>
      </c>
      <c r="E27" s="148" t="s">
        <v>1128</v>
      </c>
    </row>
    <row r="28" spans="1:11">
      <c r="A28" s="149">
        <v>23</v>
      </c>
      <c r="B28" s="144" t="s">
        <v>38</v>
      </c>
      <c r="C28" s="144" t="s">
        <v>1081</v>
      </c>
      <c r="D28" s="144" t="s">
        <v>486</v>
      </c>
      <c r="E28" s="148" t="s">
        <v>1128</v>
      </c>
    </row>
    <row r="29" spans="1:11">
      <c r="A29" s="149">
        <v>24</v>
      </c>
      <c r="B29" s="144" t="s">
        <v>550</v>
      </c>
      <c r="C29" s="144" t="s">
        <v>177</v>
      </c>
      <c r="D29" s="144" t="s">
        <v>495</v>
      </c>
      <c r="E29" s="148" t="s">
        <v>1127</v>
      </c>
      <c r="I29" s="107"/>
      <c r="J29" s="107"/>
      <c r="K29" s="107"/>
    </row>
    <row r="30" spans="1:11">
      <c r="A30" s="431"/>
      <c r="B30" s="431"/>
      <c r="C30" s="431"/>
      <c r="D30" s="431"/>
      <c r="E30" s="151"/>
    </row>
    <row r="31" spans="1:11">
      <c r="A31" s="149">
        <v>25</v>
      </c>
      <c r="B31" s="144" t="s">
        <v>1268</v>
      </c>
      <c r="C31" s="144" t="s">
        <v>167</v>
      </c>
      <c r="D31" s="144" t="s">
        <v>1190</v>
      </c>
      <c r="E31" s="148" t="s">
        <v>1127</v>
      </c>
    </row>
    <row r="32" spans="1:11">
      <c r="A32" s="149">
        <v>26</v>
      </c>
      <c r="B32" s="144" t="s">
        <v>1200</v>
      </c>
      <c r="C32" s="150" t="s">
        <v>367</v>
      </c>
      <c r="D32" s="144" t="s">
        <v>1100</v>
      </c>
      <c r="E32" s="148" t="s">
        <v>1125</v>
      </c>
    </row>
    <row r="33" spans="1:5">
      <c r="A33" s="9"/>
      <c r="B33" s="153"/>
      <c r="C33" s="153"/>
      <c r="D33" s="153"/>
      <c r="E33" s="151"/>
    </row>
    <row r="34" spans="1:5">
      <c r="A34" s="149">
        <v>27</v>
      </c>
      <c r="B34" s="144" t="s">
        <v>1083</v>
      </c>
      <c r="C34" s="152" t="s">
        <v>481</v>
      </c>
      <c r="D34" s="144" t="s">
        <v>1085</v>
      </c>
      <c r="E34" s="148" t="s">
        <v>1125</v>
      </c>
    </row>
    <row r="35" spans="1:5">
      <c r="A35" s="149">
        <v>28</v>
      </c>
      <c r="B35" s="144" t="s">
        <v>1283</v>
      </c>
      <c r="C35" s="144" t="s">
        <v>1192</v>
      </c>
      <c r="D35" s="144" t="s">
        <v>1247</v>
      </c>
      <c r="E35" s="148" t="s">
        <v>1125</v>
      </c>
    </row>
    <row r="36" spans="1:5">
      <c r="A36" s="431"/>
      <c r="B36" s="431"/>
      <c r="C36" s="431"/>
      <c r="D36" s="431"/>
      <c r="E36" s="151"/>
    </row>
    <row r="37" spans="1:5">
      <c r="A37" s="149">
        <v>29</v>
      </c>
      <c r="B37" s="144" t="s">
        <v>1088</v>
      </c>
      <c r="C37" s="150" t="s">
        <v>148</v>
      </c>
      <c r="D37" s="144" t="s">
        <v>1066</v>
      </c>
      <c r="E37" s="148" t="s">
        <v>1127</v>
      </c>
    </row>
    <row r="38" spans="1:5">
      <c r="A38" s="431"/>
      <c r="B38" s="431"/>
      <c r="C38" s="431"/>
      <c r="D38" s="431"/>
      <c r="E38" s="151"/>
    </row>
    <row r="39" spans="1:5">
      <c r="A39" s="149">
        <v>30</v>
      </c>
      <c r="B39" s="144" t="s">
        <v>1126</v>
      </c>
      <c r="C39" s="150" t="s">
        <v>148</v>
      </c>
      <c r="D39" s="177" t="s">
        <v>1246</v>
      </c>
      <c r="E39" s="148" t="s">
        <v>1125</v>
      </c>
    </row>
    <row r="40" spans="1:5">
      <c r="A40" s="149">
        <v>31</v>
      </c>
      <c r="B40" s="144" t="s">
        <v>205</v>
      </c>
      <c r="C40" s="150" t="s">
        <v>1072</v>
      </c>
      <c r="D40" s="144" t="s">
        <v>492</v>
      </c>
      <c r="E40" s="148" t="s">
        <v>1125</v>
      </c>
    </row>
    <row r="41" spans="1:5">
      <c r="A41" s="149">
        <v>32</v>
      </c>
      <c r="B41" s="144" t="s">
        <v>222</v>
      </c>
      <c r="C41" s="144" t="s">
        <v>1192</v>
      </c>
      <c r="D41" s="144" t="s">
        <v>496</v>
      </c>
      <c r="E41" s="148" t="s">
        <v>1127</v>
      </c>
    </row>
    <row r="42" spans="1:5">
      <c r="A42" s="431"/>
      <c r="B42" s="431"/>
      <c r="C42" s="431"/>
      <c r="D42" s="431"/>
      <c r="E42" s="151"/>
    </row>
    <row r="43" spans="1:5">
      <c r="A43" s="149">
        <v>33</v>
      </c>
      <c r="B43" s="144" t="s">
        <v>1288</v>
      </c>
      <c r="C43" s="144" t="s">
        <v>33</v>
      </c>
      <c r="D43" s="144" t="s">
        <v>1065</v>
      </c>
      <c r="E43" s="148" t="s">
        <v>1127</v>
      </c>
    </row>
    <row r="44" spans="1:5">
      <c r="A44" s="149">
        <v>34</v>
      </c>
      <c r="B44" s="144" t="s">
        <v>1129</v>
      </c>
      <c r="C44" s="150" t="s">
        <v>1176</v>
      </c>
      <c r="D44" s="144" t="s">
        <v>1135</v>
      </c>
      <c r="E44" s="148" t="s">
        <v>1130</v>
      </c>
    </row>
    <row r="45" spans="1:5">
      <c r="A45" s="431"/>
      <c r="B45" s="431"/>
      <c r="C45" s="431"/>
      <c r="D45" s="431"/>
      <c r="E45" s="151"/>
    </row>
    <row r="46" spans="1:5">
      <c r="A46" s="149">
        <v>35</v>
      </c>
      <c r="B46" s="144" t="s">
        <v>1287</v>
      </c>
      <c r="C46" s="150" t="s">
        <v>256</v>
      </c>
      <c r="D46" s="144" t="s">
        <v>494</v>
      </c>
      <c r="E46" s="148" t="s">
        <v>1130</v>
      </c>
    </row>
    <row r="47" spans="1:5">
      <c r="A47" s="149">
        <v>36</v>
      </c>
      <c r="B47" s="144" t="s">
        <v>1286</v>
      </c>
      <c r="C47" s="144" t="s">
        <v>1114</v>
      </c>
      <c r="D47" s="144" t="s">
        <v>493</v>
      </c>
      <c r="E47" s="148" t="s">
        <v>1130</v>
      </c>
    </row>
    <row r="48" spans="1:5">
      <c r="A48" s="428"/>
      <c r="B48" s="429"/>
      <c r="C48" s="429"/>
      <c r="D48" s="430"/>
      <c r="E48" s="151"/>
    </row>
    <row r="49" spans="1:5">
      <c r="A49" s="149">
        <v>37</v>
      </c>
      <c r="B49" s="144" t="s">
        <v>1228</v>
      </c>
      <c r="C49" s="144" t="s">
        <v>148</v>
      </c>
      <c r="D49" s="144" t="s">
        <v>1250</v>
      </c>
      <c r="E49" s="148" t="s">
        <v>1230</v>
      </c>
    </row>
    <row r="50" spans="1:5">
      <c r="A50" s="149">
        <v>38</v>
      </c>
      <c r="B50" s="144" t="s">
        <v>1265</v>
      </c>
      <c r="C50" s="144" t="s">
        <v>1192</v>
      </c>
      <c r="D50" s="144" t="s">
        <v>1247</v>
      </c>
      <c r="E50" s="148" t="s">
        <v>1125</v>
      </c>
    </row>
    <row r="51" spans="1:5">
      <c r="A51" s="149">
        <v>39</v>
      </c>
      <c r="B51" s="144" t="s">
        <v>1282</v>
      </c>
      <c r="C51" s="144" t="s">
        <v>1192</v>
      </c>
      <c r="D51" s="144" t="s">
        <v>1247</v>
      </c>
      <c r="E51" s="148" t="s">
        <v>1127</v>
      </c>
    </row>
    <row r="52" spans="1:5">
      <c r="A52" s="9"/>
      <c r="B52" s="153"/>
      <c r="C52" s="153"/>
      <c r="D52" s="153"/>
      <c r="E52" s="151"/>
    </row>
    <row r="53" spans="1:5">
      <c r="A53" s="149">
        <v>40</v>
      </c>
      <c r="B53" s="144" t="s">
        <v>1194</v>
      </c>
      <c r="C53" s="150" t="s">
        <v>436</v>
      </c>
      <c r="D53" s="144" t="s">
        <v>1133</v>
      </c>
      <c r="E53" s="148" t="s">
        <v>1130</v>
      </c>
    </row>
    <row r="54" spans="1:5">
      <c r="A54" s="149">
        <v>41</v>
      </c>
      <c r="B54" s="144" t="s">
        <v>1275</v>
      </c>
      <c r="C54" s="150" t="s">
        <v>436</v>
      </c>
      <c r="D54" s="144" t="s">
        <v>1248</v>
      </c>
      <c r="E54" s="148" t="s">
        <v>1130</v>
      </c>
    </row>
    <row r="55" spans="1:5">
      <c r="A55" s="9"/>
      <c r="B55" s="153"/>
      <c r="C55" s="153"/>
      <c r="D55" s="153"/>
      <c r="E55" s="151"/>
    </row>
    <row r="56" spans="1:5">
      <c r="A56" s="149">
        <v>42</v>
      </c>
      <c r="B56" s="144" t="s">
        <v>1011</v>
      </c>
      <c r="C56" s="150" t="s">
        <v>436</v>
      </c>
      <c r="D56" s="144" t="s">
        <v>1134</v>
      </c>
      <c r="E56" s="148" t="s">
        <v>434</v>
      </c>
    </row>
    <row r="57" spans="1:5">
      <c r="A57" s="149">
        <v>43</v>
      </c>
      <c r="B57" s="144" t="s">
        <v>753</v>
      </c>
      <c r="C57" s="150" t="s">
        <v>436</v>
      </c>
      <c r="D57" s="144" t="s">
        <v>1134</v>
      </c>
      <c r="E57" s="148" t="s">
        <v>434</v>
      </c>
    </row>
    <row r="58" spans="1:5">
      <c r="A58" s="431"/>
      <c r="B58" s="431"/>
      <c r="C58" s="431"/>
      <c r="D58" s="431"/>
      <c r="E58" s="151"/>
    </row>
    <row r="59" spans="1:5">
      <c r="A59" s="149">
        <v>44</v>
      </c>
      <c r="B59" s="144" t="s">
        <v>1260</v>
      </c>
      <c r="C59" s="144" t="s">
        <v>33</v>
      </c>
      <c r="D59" s="144" t="s">
        <v>1236</v>
      </c>
      <c r="E59" s="148" t="s">
        <v>1125</v>
      </c>
    </row>
    <row r="60" spans="1:5">
      <c r="A60" s="149">
        <v>45</v>
      </c>
      <c r="B60" s="144" t="s">
        <v>1266</v>
      </c>
      <c r="C60" s="144" t="s">
        <v>33</v>
      </c>
      <c r="D60" s="144" t="s">
        <v>1237</v>
      </c>
      <c r="E60" s="148" t="s">
        <v>1125</v>
      </c>
    </row>
    <row r="61" spans="1:5">
      <c r="A61" s="427"/>
      <c r="B61" s="427"/>
      <c r="C61" s="427"/>
      <c r="D61" s="427"/>
      <c r="E61" s="151"/>
    </row>
  </sheetData>
  <mergeCells count="12">
    <mergeCell ref="A61:D61"/>
    <mergeCell ref="A30:D30"/>
    <mergeCell ref="A45:D45"/>
    <mergeCell ref="A42:D42"/>
    <mergeCell ref="A58:D58"/>
    <mergeCell ref="A17:D17"/>
    <mergeCell ref="A48:D48"/>
    <mergeCell ref="A12:D12"/>
    <mergeCell ref="A14:D14"/>
    <mergeCell ref="A36:D36"/>
    <mergeCell ref="A38:D38"/>
    <mergeCell ref="A26:D26"/>
  </mergeCells>
  <pageMargins left="0.7" right="0.7" top="0.75" bottom="0.75"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5B0E-ED2E-4FD3-B85C-740A22B3DF53}">
  <sheetPr>
    <pageSetUpPr fitToPage="1"/>
  </sheetPr>
  <dimension ref="A1:E46"/>
  <sheetViews>
    <sheetView zoomScale="80" zoomScaleNormal="80" workbookViewId="0">
      <selection activeCell="J27" sqref="J27"/>
    </sheetView>
  </sheetViews>
  <sheetFormatPr defaultRowHeight="15"/>
  <cols>
    <col min="1" max="1" width="57.85546875" style="155" bestFit="1" customWidth="1"/>
    <col min="2" max="2" width="80" style="107" bestFit="1" customWidth="1"/>
    <col min="3" max="3" width="12.5703125" style="107" customWidth="1"/>
    <col min="4" max="4" width="39.85546875" style="107" bestFit="1" customWidth="1"/>
    <col min="5" max="5" width="22.7109375" bestFit="1" customWidth="1"/>
  </cols>
  <sheetData>
    <row r="1" spans="1:5">
      <c r="A1" s="156" t="s">
        <v>438</v>
      </c>
      <c r="B1" s="9" t="s">
        <v>1124</v>
      </c>
      <c r="C1" s="15" t="s">
        <v>7</v>
      </c>
      <c r="D1" s="9" t="s">
        <v>8</v>
      </c>
      <c r="E1" s="154" t="s">
        <v>9</v>
      </c>
    </row>
    <row r="2" spans="1:5">
      <c r="A2" s="149">
        <v>1</v>
      </c>
      <c r="B2" s="144" t="s">
        <v>478</v>
      </c>
      <c r="C2" s="150" t="s">
        <v>25</v>
      </c>
      <c r="D2" s="144" t="s">
        <v>1243</v>
      </c>
      <c r="E2" s="148" t="s">
        <v>1125</v>
      </c>
    </row>
    <row r="3" spans="1:5">
      <c r="A3" s="149">
        <v>2</v>
      </c>
      <c r="B3" s="147" t="s">
        <v>14</v>
      </c>
      <c r="C3" s="150" t="s">
        <v>1072</v>
      </c>
      <c r="D3" s="144" t="s">
        <v>1244</v>
      </c>
      <c r="E3" s="148" t="s">
        <v>1125</v>
      </c>
    </row>
    <row r="4" spans="1:5">
      <c r="A4" s="149">
        <v>3</v>
      </c>
      <c r="B4" s="144" t="s">
        <v>205</v>
      </c>
      <c r="C4" s="150" t="s">
        <v>1072</v>
      </c>
      <c r="D4" s="144" t="s">
        <v>1244</v>
      </c>
      <c r="E4" s="148" t="s">
        <v>1125</v>
      </c>
    </row>
    <row r="5" spans="1:5">
      <c r="A5" s="149">
        <v>4</v>
      </c>
      <c r="B5" s="144" t="s">
        <v>32</v>
      </c>
      <c r="C5" s="144" t="s">
        <v>33</v>
      </c>
      <c r="D5" s="144" t="s">
        <v>1245</v>
      </c>
      <c r="E5" s="148" t="s">
        <v>1125</v>
      </c>
    </row>
    <row r="6" spans="1:5">
      <c r="A6" s="149">
        <v>5</v>
      </c>
      <c r="B6" s="144" t="s">
        <v>34</v>
      </c>
      <c r="C6" s="144" t="s">
        <v>1081</v>
      </c>
      <c r="D6" s="144" t="s">
        <v>485</v>
      </c>
      <c r="E6" s="148" t="s">
        <v>1128</v>
      </c>
    </row>
    <row r="7" spans="1:5">
      <c r="A7" s="149">
        <v>6</v>
      </c>
      <c r="B7" s="144" t="s">
        <v>1088</v>
      </c>
      <c r="C7" s="150" t="s">
        <v>148</v>
      </c>
      <c r="D7" s="144" t="s">
        <v>1066</v>
      </c>
      <c r="E7" s="148" t="s">
        <v>1127</v>
      </c>
    </row>
    <row r="8" spans="1:5">
      <c r="A8" s="149">
        <v>7</v>
      </c>
      <c r="B8" s="144" t="s">
        <v>38</v>
      </c>
      <c r="C8" s="144" t="s">
        <v>1081</v>
      </c>
      <c r="D8" s="144" t="s">
        <v>1233</v>
      </c>
      <c r="E8" s="148" t="s">
        <v>1128</v>
      </c>
    </row>
    <row r="9" spans="1:5">
      <c r="A9" s="149">
        <v>8</v>
      </c>
      <c r="B9" s="144" t="s">
        <v>1158</v>
      </c>
      <c r="C9" s="144" t="s">
        <v>33</v>
      </c>
      <c r="D9" s="144" t="s">
        <v>457</v>
      </c>
      <c r="E9" s="148" t="s">
        <v>1130</v>
      </c>
    </row>
    <row r="10" spans="1:5">
      <c r="A10" s="149">
        <v>9</v>
      </c>
      <c r="B10" s="144" t="s">
        <v>41</v>
      </c>
      <c r="C10" s="144" t="s">
        <v>42</v>
      </c>
      <c r="D10" s="144" t="s">
        <v>487</v>
      </c>
      <c r="E10" s="148" t="s">
        <v>1128</v>
      </c>
    </row>
    <row r="11" spans="1:5">
      <c r="A11" s="139">
        <v>10</v>
      </c>
      <c r="B11" s="144" t="s">
        <v>518</v>
      </c>
      <c r="C11" s="150" t="s">
        <v>1146</v>
      </c>
      <c r="D11" s="144" t="s">
        <v>1091</v>
      </c>
      <c r="E11" s="144" t="s">
        <v>743</v>
      </c>
    </row>
    <row r="12" spans="1:5">
      <c r="A12" s="149">
        <v>11</v>
      </c>
      <c r="B12" s="144" t="s">
        <v>468</v>
      </c>
      <c r="C12" s="150" t="s">
        <v>1106</v>
      </c>
      <c r="D12" s="144" t="s">
        <v>1107</v>
      </c>
      <c r="E12" s="148" t="s">
        <v>1128</v>
      </c>
    </row>
    <row r="13" spans="1:5">
      <c r="A13" s="149">
        <v>12</v>
      </c>
      <c r="B13" s="144" t="s">
        <v>57</v>
      </c>
      <c r="C13" s="144" t="s">
        <v>1139</v>
      </c>
      <c r="D13" s="144" t="s">
        <v>1115</v>
      </c>
      <c r="E13" s="148" t="s">
        <v>1130</v>
      </c>
    </row>
    <row r="14" spans="1:5">
      <c r="A14" s="149">
        <v>13</v>
      </c>
      <c r="B14" s="144" t="s">
        <v>1169</v>
      </c>
      <c r="C14" s="150" t="s">
        <v>1146</v>
      </c>
      <c r="D14" s="144" t="s">
        <v>488</v>
      </c>
      <c r="E14" s="148" t="s">
        <v>1128</v>
      </c>
    </row>
    <row r="15" spans="1:5">
      <c r="A15" s="149">
        <v>14</v>
      </c>
      <c r="B15" s="144" t="s">
        <v>65</v>
      </c>
      <c r="C15" s="144" t="s">
        <v>1139</v>
      </c>
      <c r="D15" s="144" t="s">
        <v>488</v>
      </c>
      <c r="E15" s="148" t="s">
        <v>1128</v>
      </c>
    </row>
    <row r="16" spans="1:5">
      <c r="A16" s="149">
        <v>15</v>
      </c>
      <c r="B16" s="176" t="s">
        <v>1259</v>
      </c>
      <c r="C16" s="150" t="s">
        <v>1146</v>
      </c>
      <c r="D16" s="177" t="s">
        <v>1171</v>
      </c>
      <c r="E16" s="148" t="s">
        <v>1130</v>
      </c>
    </row>
    <row r="17" spans="1:5">
      <c r="A17" s="149">
        <v>16</v>
      </c>
      <c r="B17" s="144" t="s">
        <v>222</v>
      </c>
      <c r="C17" s="144" t="s">
        <v>1192</v>
      </c>
      <c r="D17" s="144" t="s">
        <v>496</v>
      </c>
      <c r="E17" s="148" t="s">
        <v>1127</v>
      </c>
    </row>
    <row r="18" spans="1:5">
      <c r="A18" s="149">
        <v>17</v>
      </c>
      <c r="B18" s="144" t="s">
        <v>1269</v>
      </c>
      <c r="C18" s="144" t="s">
        <v>167</v>
      </c>
      <c r="D18" s="144" t="s">
        <v>1234</v>
      </c>
      <c r="E18" s="148" t="s">
        <v>1127</v>
      </c>
    </row>
    <row r="19" spans="1:5">
      <c r="A19" s="139">
        <v>18</v>
      </c>
      <c r="B19" s="144" t="s">
        <v>1083</v>
      </c>
      <c r="C19" s="152" t="s">
        <v>481</v>
      </c>
      <c r="D19" s="144" t="s">
        <v>1085</v>
      </c>
      <c r="E19" s="148" t="s">
        <v>1125</v>
      </c>
    </row>
    <row r="20" spans="1:5">
      <c r="A20" s="149">
        <v>19</v>
      </c>
      <c r="B20" s="144" t="s">
        <v>1200</v>
      </c>
      <c r="C20" s="150" t="s">
        <v>367</v>
      </c>
      <c r="D20" s="144" t="s">
        <v>1100</v>
      </c>
      <c r="E20" s="148" t="s">
        <v>1125</v>
      </c>
    </row>
    <row r="21" spans="1:5">
      <c r="A21" s="149">
        <v>20</v>
      </c>
      <c r="B21" s="144" t="s">
        <v>1272</v>
      </c>
      <c r="C21" s="144" t="s">
        <v>1114</v>
      </c>
      <c r="D21" s="144" t="s">
        <v>1235</v>
      </c>
      <c r="E21" s="148" t="s">
        <v>1130</v>
      </c>
    </row>
    <row r="22" spans="1:5">
      <c r="A22" s="149">
        <v>21</v>
      </c>
      <c r="B22" s="144" t="s">
        <v>1224</v>
      </c>
      <c r="C22" s="150" t="s">
        <v>256</v>
      </c>
      <c r="D22" s="144" t="s">
        <v>494</v>
      </c>
      <c r="E22" s="148" t="s">
        <v>1130</v>
      </c>
    </row>
    <row r="23" spans="1:5">
      <c r="A23" s="149">
        <v>22</v>
      </c>
      <c r="B23" s="144" t="s">
        <v>550</v>
      </c>
      <c r="C23" s="144" t="s">
        <v>177</v>
      </c>
      <c r="D23" s="144" t="s">
        <v>1238</v>
      </c>
      <c r="E23" s="148" t="s">
        <v>1127</v>
      </c>
    </row>
    <row r="24" spans="1:5">
      <c r="A24" s="149">
        <v>23</v>
      </c>
      <c r="B24" s="144" t="s">
        <v>1126</v>
      </c>
      <c r="C24" s="150" t="s">
        <v>148</v>
      </c>
      <c r="D24" s="144" t="s">
        <v>1246</v>
      </c>
      <c r="E24" s="148" t="s">
        <v>1125</v>
      </c>
    </row>
    <row r="25" spans="1:5">
      <c r="A25" s="149">
        <v>24</v>
      </c>
      <c r="B25" s="144" t="s">
        <v>1270</v>
      </c>
      <c r="C25" s="144" t="s">
        <v>33</v>
      </c>
      <c r="D25" s="144" t="s">
        <v>1239</v>
      </c>
      <c r="E25" s="148" t="s">
        <v>1127</v>
      </c>
    </row>
    <row r="26" spans="1:5">
      <c r="A26" s="149">
        <v>25</v>
      </c>
      <c r="B26" s="144" t="s">
        <v>1129</v>
      </c>
      <c r="C26" s="150" t="s">
        <v>371</v>
      </c>
      <c r="D26" s="144" t="s">
        <v>1240</v>
      </c>
      <c r="E26" s="148" t="s">
        <v>1130</v>
      </c>
    </row>
    <row r="27" spans="1:5">
      <c r="A27" s="149">
        <v>26</v>
      </c>
      <c r="B27" s="144" t="s">
        <v>1228</v>
      </c>
      <c r="C27" s="144" t="s">
        <v>1229</v>
      </c>
      <c r="D27" s="144" t="s">
        <v>1242</v>
      </c>
      <c r="E27" s="148" t="s">
        <v>1125</v>
      </c>
    </row>
    <row r="28" spans="1:5">
      <c r="A28" s="149">
        <v>27</v>
      </c>
      <c r="B28" s="144" t="s">
        <v>1276</v>
      </c>
      <c r="C28" s="150" t="s">
        <v>436</v>
      </c>
      <c r="D28" s="144" t="s">
        <v>1134</v>
      </c>
      <c r="E28" s="148" t="s">
        <v>1130</v>
      </c>
    </row>
    <row r="29" spans="1:5">
      <c r="A29" s="149">
        <v>28</v>
      </c>
      <c r="B29" s="144" t="s">
        <v>1011</v>
      </c>
      <c r="C29" s="150" t="s">
        <v>436</v>
      </c>
      <c r="D29" s="144" t="s">
        <v>1136</v>
      </c>
      <c r="E29" s="148" t="s">
        <v>434</v>
      </c>
    </row>
    <row r="30" spans="1:5">
      <c r="A30" s="139">
        <v>29</v>
      </c>
      <c r="B30" s="144" t="s">
        <v>753</v>
      </c>
      <c r="C30" s="150" t="s">
        <v>436</v>
      </c>
      <c r="D30" s="144" t="s">
        <v>1137</v>
      </c>
      <c r="E30" s="148" t="s">
        <v>434</v>
      </c>
    </row>
    <row r="31" spans="1:5">
      <c r="A31" s="149">
        <v>30</v>
      </c>
      <c r="B31" s="144" t="s">
        <v>1194</v>
      </c>
      <c r="C31" s="150" t="s">
        <v>436</v>
      </c>
      <c r="D31" s="144" t="s">
        <v>1133</v>
      </c>
      <c r="E31" s="148" t="s">
        <v>1130</v>
      </c>
    </row>
    <row r="32" spans="1:5">
      <c r="A32" s="149">
        <v>31</v>
      </c>
      <c r="B32" s="144" t="s">
        <v>1064</v>
      </c>
      <c r="C32" s="144" t="s">
        <v>33</v>
      </c>
      <c r="D32" s="145" t="s">
        <v>1241</v>
      </c>
      <c r="E32" s="148" t="s">
        <v>743</v>
      </c>
    </row>
    <row r="33" spans="1:5">
      <c r="A33" s="149">
        <v>32</v>
      </c>
      <c r="B33" s="144" t="s">
        <v>1278</v>
      </c>
      <c r="C33" s="144" t="s">
        <v>33</v>
      </c>
      <c r="D33" s="145" t="s">
        <v>1241</v>
      </c>
      <c r="E33" s="148" t="s">
        <v>743</v>
      </c>
    </row>
    <row r="34" spans="1:5">
      <c r="A34" s="149">
        <v>33</v>
      </c>
      <c r="B34" s="144" t="s">
        <v>1062</v>
      </c>
      <c r="C34" s="144" t="s">
        <v>33</v>
      </c>
      <c r="D34" s="145" t="s">
        <v>1241</v>
      </c>
      <c r="E34" s="148" t="s">
        <v>743</v>
      </c>
    </row>
    <row r="35" spans="1:5">
      <c r="A35" s="168">
        <v>34</v>
      </c>
      <c r="B35" s="144" t="s">
        <v>1183</v>
      </c>
      <c r="C35" s="144" t="s">
        <v>33</v>
      </c>
      <c r="D35" s="145" t="s">
        <v>1241</v>
      </c>
      <c r="E35" s="148" t="s">
        <v>743</v>
      </c>
    </row>
    <row r="36" spans="1:5">
      <c r="A36" s="149">
        <v>35</v>
      </c>
      <c r="B36" s="144" t="s">
        <v>1184</v>
      </c>
      <c r="C36" s="144" t="s">
        <v>33</v>
      </c>
      <c r="D36" s="145" t="s">
        <v>1241</v>
      </c>
      <c r="E36" s="148" t="s">
        <v>743</v>
      </c>
    </row>
    <row r="37" spans="1:5">
      <c r="A37" s="149">
        <v>36</v>
      </c>
      <c r="B37" s="144" t="s">
        <v>1262</v>
      </c>
      <c r="C37" s="144" t="s">
        <v>33</v>
      </c>
      <c r="D37" s="145" t="s">
        <v>1241</v>
      </c>
      <c r="E37" s="148" t="s">
        <v>743</v>
      </c>
    </row>
    <row r="38" spans="1:5">
      <c r="A38" s="149">
        <v>37</v>
      </c>
      <c r="B38" s="144" t="s">
        <v>1263</v>
      </c>
      <c r="C38" s="144" t="s">
        <v>33</v>
      </c>
      <c r="D38" s="145" t="s">
        <v>1241</v>
      </c>
      <c r="E38" s="148" t="s">
        <v>743</v>
      </c>
    </row>
    <row r="39" spans="1:5">
      <c r="A39" s="149">
        <v>38</v>
      </c>
      <c r="B39" s="144" t="s">
        <v>1225</v>
      </c>
      <c r="C39" s="144" t="s">
        <v>33</v>
      </c>
      <c r="D39" s="145" t="s">
        <v>1241</v>
      </c>
      <c r="E39" s="148" t="s">
        <v>743</v>
      </c>
    </row>
    <row r="40" spans="1:5">
      <c r="A40" s="149">
        <v>39</v>
      </c>
      <c r="B40" s="144" t="s">
        <v>1226</v>
      </c>
      <c r="C40" s="144" t="s">
        <v>33</v>
      </c>
      <c r="D40" s="145" t="s">
        <v>1241</v>
      </c>
      <c r="E40" s="148" t="s">
        <v>743</v>
      </c>
    </row>
    <row r="41" spans="1:5">
      <c r="A41" s="149">
        <v>40</v>
      </c>
      <c r="B41" s="144" t="s">
        <v>1264</v>
      </c>
      <c r="C41" s="144" t="s">
        <v>33</v>
      </c>
      <c r="D41" s="145" t="s">
        <v>1241</v>
      </c>
      <c r="E41" s="148" t="s">
        <v>743</v>
      </c>
    </row>
    <row r="42" spans="1:5">
      <c r="A42" s="149">
        <v>41</v>
      </c>
      <c r="B42" s="188" t="s">
        <v>1281</v>
      </c>
      <c r="C42" s="144" t="s">
        <v>1192</v>
      </c>
      <c r="D42" s="144" t="s">
        <v>1247</v>
      </c>
      <c r="E42" s="148" t="s">
        <v>1127</v>
      </c>
    </row>
    <row r="43" spans="1:5">
      <c r="A43" s="149">
        <v>42</v>
      </c>
      <c r="B43" s="144" t="s">
        <v>1283</v>
      </c>
      <c r="C43" s="144" t="s">
        <v>1192</v>
      </c>
      <c r="D43" s="144" t="s">
        <v>1247</v>
      </c>
      <c r="E43" s="148" t="s">
        <v>1125</v>
      </c>
    </row>
    <row r="44" spans="1:5">
      <c r="A44" s="149">
        <v>43</v>
      </c>
      <c r="B44" s="144" t="s">
        <v>1261</v>
      </c>
      <c r="C44" s="144" t="s">
        <v>1192</v>
      </c>
      <c r="D44" s="144" t="s">
        <v>1247</v>
      </c>
      <c r="E44" s="148" t="s">
        <v>1125</v>
      </c>
    </row>
    <row r="45" spans="1:5">
      <c r="A45" s="149">
        <v>44</v>
      </c>
      <c r="B45" s="144" t="s">
        <v>1260</v>
      </c>
      <c r="C45" s="144" t="s">
        <v>33</v>
      </c>
      <c r="D45" s="144" t="s">
        <v>1236</v>
      </c>
      <c r="E45" s="148" t="s">
        <v>1125</v>
      </c>
    </row>
    <row r="46" spans="1:5" s="104" customFormat="1">
      <c r="A46" s="149">
        <v>45</v>
      </c>
      <c r="B46" s="176" t="s">
        <v>689</v>
      </c>
      <c r="C46" s="176" t="s">
        <v>33</v>
      </c>
      <c r="D46" s="176" t="s">
        <v>1237</v>
      </c>
      <c r="E46" s="178" t="s">
        <v>1125</v>
      </c>
    </row>
  </sheetData>
  <pageMargins left="0.7" right="0.7" top="0.75" bottom="0.75" header="0.3" footer="0.3"/>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0884830F2CBA43BA2F51A1DECD38ED" ma:contentTypeVersion="14" ma:contentTypeDescription="Create a new document." ma:contentTypeScope="" ma:versionID="ee2496c996a4b482a39125e342a796bb">
  <xsd:schema xmlns:xsd="http://www.w3.org/2001/XMLSchema" xmlns:xs="http://www.w3.org/2001/XMLSchema" xmlns:p="http://schemas.microsoft.com/office/2006/metadata/properties" xmlns:ns2="da6018d5-a742-418d-9417-b28bba3d99ee" xmlns:ns3="57342a8b-8df3-4a8e-9cb2-a746190f46ac" targetNamespace="http://schemas.microsoft.com/office/2006/metadata/properties" ma:root="true" ma:fieldsID="66c5e99471ac7468d3e89dfc64615e47" ns2:_="" ns3:_="">
    <xsd:import namespace="da6018d5-a742-418d-9417-b28bba3d99ee"/>
    <xsd:import namespace="57342a8b-8df3-4a8e-9cb2-a746190f46a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018d5-a742-418d-9417-b28bba3d99e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67fe9be-a34d-4945-a104-4afcdee1db22}" ma:internalName="TaxCatchAll" ma:showField="CatchAllData" ma:web="da6018d5-a742-418d-9417-b28bba3d99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342a8b-8df3-4a8e-9cb2-a746190f46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ef73844-5ae9-4867-b3da-192acb0ba87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961019-424D-40B5-867D-AE25C4321C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018d5-a742-418d-9417-b28bba3d99ee"/>
    <ds:schemaRef ds:uri="57342a8b-8df3-4a8e-9cb2-a746190f46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D3F75F-8C16-4310-8457-CDEDC4D74C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Κατηγορίες Δρώμενων</vt:lpstr>
      <vt:lpstr>Ιερά Μυστήρια</vt:lpstr>
      <vt:lpstr>Ιερές Ακολουθίες</vt:lpstr>
      <vt:lpstr>Πανήγυρεις</vt:lpstr>
      <vt:lpstr>Λιτανείες</vt:lpstr>
      <vt:lpstr>Προσκυνηματικά Έθιμα</vt:lpstr>
      <vt:lpstr>Άλλα δρώμενα</vt:lpstr>
      <vt:lpstr>Θεματική Ταξινόμηση</vt:lpstr>
      <vt:lpstr>Ημερολογιακή Ταξινόμηση</vt:lpstr>
      <vt:lpstr>Βαθμονόμηση</vt:lpstr>
      <vt:lpstr>Ντοκιμαντέρ</vt:lpstr>
      <vt:lpstr>Πρακτικά Αποτυπώσεων</vt:lpstr>
      <vt:lpstr>Υπάρχον ψηφιοπ. υλικό</vt:lpstr>
      <vt:lpstr>εκκρεμότητες παραδοτέων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Konstantina Moullotou</cp:lastModifiedBy>
  <cp:lastPrinted>2023-10-04T06:02:45Z</cp:lastPrinted>
  <dcterms:created xsi:type="dcterms:W3CDTF">2020-02-14T10:23:30Z</dcterms:created>
  <dcterms:modified xsi:type="dcterms:W3CDTF">2024-01-04T07:40:01Z</dcterms:modified>
</cp:coreProperties>
</file>